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2120" windowHeight="9120"/>
  </bookViews>
  <sheets>
    <sheet name="Форма на 01.11.2017" sheetId="1" r:id="rId1"/>
    <sheet name="Лист2" sheetId="2" r:id="rId2"/>
    <sheet name="Лист3" sheetId="3" r:id="rId3"/>
  </sheets>
  <definedNames>
    <definedName name="_xlnm.Print_Titles" localSheetId="0">'Форма на 01.11.2017'!$7:$7</definedName>
  </definedNames>
  <calcPr calcId="125725"/>
</workbook>
</file>

<file path=xl/calcChain.xml><?xml version="1.0" encoding="utf-8"?>
<calcChain xmlns="http://schemas.openxmlformats.org/spreadsheetml/2006/main">
  <c r="F116" i="1"/>
  <c r="G116" s="1"/>
  <c r="F101"/>
  <c r="G101" s="1"/>
  <c r="H101" s="1"/>
  <c r="F100"/>
  <c r="G100" s="1"/>
  <c r="H100" s="1"/>
  <c r="F97"/>
  <c r="G97" s="1"/>
  <c r="H97" s="1"/>
  <c r="F91"/>
  <c r="G91" s="1"/>
  <c r="H91" s="1"/>
  <c r="F92"/>
  <c r="G92" s="1"/>
  <c r="H92" s="1"/>
  <c r="G33"/>
  <c r="H33" s="1"/>
  <c r="G31"/>
  <c r="H31" s="1"/>
  <c r="G117" l="1"/>
  <c r="H116"/>
  <c r="E32"/>
  <c r="F20"/>
  <c r="H132"/>
  <c r="G132"/>
  <c r="F132"/>
  <c r="E132"/>
  <c r="D132"/>
  <c r="H23"/>
  <c r="G20"/>
  <c r="H20" s="1"/>
  <c r="D20"/>
  <c r="D90"/>
  <c r="H32"/>
  <c r="G34"/>
  <c r="E34"/>
  <c r="G90"/>
  <c r="H90"/>
  <c r="E90"/>
  <c r="E93" s="1"/>
  <c r="H121"/>
  <c r="G121"/>
  <c r="F121"/>
  <c r="E121"/>
  <c r="H119"/>
  <c r="G119"/>
  <c r="F119"/>
  <c r="E119"/>
  <c r="H117"/>
  <c r="F117"/>
  <c r="E117"/>
  <c r="H95"/>
  <c r="H94"/>
  <c r="G95"/>
  <c r="G94"/>
  <c r="F95"/>
  <c r="F94"/>
  <c r="E95"/>
  <c r="E94"/>
  <c r="F90"/>
  <c r="H34"/>
  <c r="G93" l="1"/>
  <c r="F32"/>
  <c r="F34"/>
  <c r="F93"/>
  <c r="H93"/>
  <c r="G32"/>
</calcChain>
</file>

<file path=xl/comments1.xml><?xml version="1.0" encoding="utf-8"?>
<comments xmlns="http://schemas.openxmlformats.org/spreadsheetml/2006/main">
  <authors>
    <author>user</author>
  </authors>
  <commentList>
    <comment ref="D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Из прогноза за прошлый период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Расчёт согласно штатного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<sst xmlns="http://schemas.openxmlformats.org/spreadsheetml/2006/main" count="838" uniqueCount="468">
  <si>
    <t>(с учетом специализации муниципального образования)</t>
  </si>
  <si>
    <t>№п/п</t>
  </si>
  <si>
    <t>Наименование показателя</t>
  </si>
  <si>
    <t>Единица измерения</t>
  </si>
  <si>
    <t>Среднесрочная перспектива</t>
  </si>
  <si>
    <t xml:space="preserve">Численность постоянного населения (среднегодовая) </t>
  </si>
  <si>
    <t xml:space="preserve">человек </t>
  </si>
  <si>
    <t>Численность занятых в экономике (среднегодовая)</t>
  </si>
  <si>
    <t>%</t>
  </si>
  <si>
    <t>Среднемесячная заработная плата 1 работника (по территории)</t>
  </si>
  <si>
    <t xml:space="preserve">руб. </t>
  </si>
  <si>
    <t>Темп роста среднемесячной заработной платы работников всех видов деятельности реальный</t>
  </si>
  <si>
    <t xml:space="preserve">Среднедушевые денежные доходы населения </t>
  </si>
  <si>
    <t>Темп роста среднедушевых денежных доходов населения реальный</t>
  </si>
  <si>
    <t xml:space="preserve">% </t>
  </si>
  <si>
    <t xml:space="preserve">Объем отгруженных товаров собственного производства, выполненных работ и услуг собственными силами  - Разделы C, D, E: Добыча полезных ископаемых (С); Обрабатывающие производства (D); Производство и распределение электроэнергии, газа и воды (Е)  </t>
  </si>
  <si>
    <t>тыс.руб.</t>
  </si>
  <si>
    <t>Объем отгруженных товаров собственного производства, выполненных работ и услуг собственными силами  - Раздел C: Добыча полезных ископаемых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</si>
  <si>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CА: Добыча топливно-энергетических полезных ископаемых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</si>
  <si>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CА-10: Добыча каменного угля, бурого угля и торфа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</si>
  <si>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CВ: Добыча полезных ископаемых, кроме топливно-энергетических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</si>
  <si>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CВ-13: Добыча металлических руд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</si>
  <si>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CА: Добыча топливно-энергентических полезных ископаемых (без субъектов малого предпринимательства)</t>
  </si>
  <si>
    <t>тыс. руб.</t>
  </si>
  <si>
    <t>Объем отгруженных товаров собственного производства, выполненных работ и услуг собственными силами  - Подраздел СА-10: добыча каменного угля, бурого угля и торфа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</si>
  <si>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СВ: добыча полезных ископаемых, кроме топливно-энергетических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</si>
  <si>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СВ-13: добыча металлических руд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</si>
  <si>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Раздел D: Обрабатывающие производства 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</si>
  <si>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DА: Производство пищевых продуктов, включая напитки, и  табака 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</si>
  <si>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DВ: текстильное и швейное производство 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</si>
  <si>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DС: производство кожи, изделий из кожи и производство обуви  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</si>
  <si>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DD: обработка древесины и производство изделий из дерева  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</si>
  <si>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DЕ:  целлюлозно-бумажное производство, издательская и полиграфическая деятельность 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</si>
  <si>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DF: производство кокса, нефтепродуктов и ядерных материалов  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</si>
  <si>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DG: химическое производство  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</si>
  <si>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DН: производство резиновых и пластмассовых изделий  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</si>
  <si>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DI:  Производство прочих неметаллических минеральных продуктов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</si>
  <si>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DJ: Металлургическое производство и производство готовых металлических изделий 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</si>
  <si>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DК: Производство машин и оборудования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</si>
  <si>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DL: Производство электрооборудования, электронного и оптического оборудования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</si>
  <si>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DМ: Производство транспортных средств и оборудования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</si>
  <si>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 DN: Прочие производства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</si>
  <si>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РазделE: электроэнергии, газа и воды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</si>
  <si>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ПодразделE-40: Производство, передача и распределение  электроэнергии, газа, пара и горячей воды (без субъектов малого предпринимательства)</t>
  </si>
  <si>
    <t>Объем отгруженных товаров собственного производства, выполненных работ и услуг собственными силами  - Разделы А-02: Лесное хозяйство и предоставление услуг в этой области (без субъектов малого предпринимательства)</t>
  </si>
  <si>
    <t xml:space="preserve">Темп роста объема отгруженных товаров собственного производства, выполненных работ и услуг собственными силами в действующих ценах - Разделы C, D, E: Добыча полезных ископаемых (С); Обрабатывающие производства (D); Производство и распределение электроэнергии, газа и воды (Е)  </t>
  </si>
  <si>
    <t>Темп роста объема отгруженных товаров собственного производства, выполненных работ и услуг собственными силами в действующих ценах - Раздел C: Добыча полезных ископаемых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</si>
  <si>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CА: Добыча топливно-энергетических полезных ископаемых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</si>
  <si>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CА-10: Добыча каменного угля, бурого угля и торфа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</si>
  <si>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CВ: Добыча полезных ископаемых, кроме топливно-энергетических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</si>
  <si>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CВ-13: Добыча металлических руд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</si>
  <si>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Раздел D: Обрабатывающие производства 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</si>
  <si>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DА: Производство пищевых продуктов, включая напитки, и  табака 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</si>
  <si>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DВ: Текстильное и швейное производство 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</si>
  <si>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DС: Производство кожи, изделий из кожи и производство обуви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</si>
  <si>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DD: Обработка древесины и производство изделий из дерева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</si>
  <si>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DЕ: Целлюлозно-бумажное производство, издательская и полиграфическая деятельность 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</si>
  <si>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DF: Производство кокса, нефтепродуктов и ядерных материалов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</si>
  <si>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DG: Химическое производство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</si>
  <si>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DН: Производство резиновых и пластмассовых изделий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</si>
  <si>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DI:  Производство прочих неметаллических минеральных продуктов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</si>
  <si>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DJ: Металлургическое производство и производство готовых металлических изделий 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</si>
  <si>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DК: Производство машин и оборудования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</si>
  <si>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DL: Производство электрооборудования, электронного и оптического оборудования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</si>
  <si>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DМ: Производство транспортных средств и оборудования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</si>
  <si>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 DN: Прочие производства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</si>
  <si>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РазделE: электроэнергии, газа и воды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</si>
  <si>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ПодразделE-40: Производство, передача и распределение  электроэнергии, газа, пара и горячей воды (без субъектов малого предпринимательства)</t>
  </si>
  <si>
    <t>Темп роста объема отгруженных товаров собственного производства, выполненных работ и услуг собственными силами в действующих ценах - Разделы А-02: лесное хозяйство и предоставление услуг в этой области (без субъектов малого предпринимательства)</t>
  </si>
  <si>
    <t xml:space="preserve">Темп роста объема отгруженных товаров собственного производства, выполненных работ и услуг собственными силами в действующих ценах - Раздел I: Транспорт и связь </t>
  </si>
  <si>
    <t xml:space="preserve">Объем произведенных товаров, выполненных работ и услуг собственными силами – Раздел А-01: Сельское хозяйство, охота и предоставление услуг в этих областях </t>
  </si>
  <si>
    <t>Объем произведенных товаров, выполненных работ и услуг собственными силами- РАЗДЕЛ А-01.1: растениводство</t>
  </si>
  <si>
    <t>Объем произведенных товаров, выполненных работ и услуг собственными силами- РАЗДЕЛ А-01.2: животноводство</t>
  </si>
  <si>
    <t>Индекс производства – Раздел А-01: Сельское хозяйство, охота и предоставление услуг в этих областях (есть отдельно растениеводство, животноводство, с/х организаций, фермерских хозяйств, хозяйств населения, организаций муниципальной формы собственности)</t>
  </si>
  <si>
    <t>Индекс производства  - РАЗДЕЛ А-01.1: растениводство</t>
  </si>
  <si>
    <t xml:space="preserve">Индекс производства  - РАЗДЕЛ А-01.2: животноводство </t>
  </si>
  <si>
    <t>Производство основных видов промышленной продукции по номенклатуре:</t>
  </si>
  <si>
    <t>Мука в/с</t>
  </si>
  <si>
    <t>тонн</t>
  </si>
  <si>
    <t>Мука первый сорт</t>
  </si>
  <si>
    <t>Мука второй сорт</t>
  </si>
  <si>
    <t>выключатели высоковольтные вакуумные</t>
  </si>
  <si>
    <t>шт</t>
  </si>
  <si>
    <t>камеры дугогасительные вакуумные</t>
  </si>
  <si>
    <t>комплекты адаптации</t>
  </si>
  <si>
    <t>комплексно распределительные устройства (КРУ)</t>
  </si>
  <si>
    <t>выключатели вакуумные</t>
  </si>
  <si>
    <t>Ячейки карьерные</t>
  </si>
  <si>
    <t>Производство основных видов сельскохозяйственной продукции по номенклатуре</t>
  </si>
  <si>
    <t>Зерна (в весе после доработки)</t>
  </si>
  <si>
    <t>Картофеля</t>
  </si>
  <si>
    <t>Овощей</t>
  </si>
  <si>
    <t>Мясо на убой в живом весе</t>
  </si>
  <si>
    <t>Молока</t>
  </si>
  <si>
    <t>Яиц</t>
  </si>
  <si>
    <t>тыс. шт.</t>
  </si>
  <si>
    <t>Шерсти (в физическом весе)</t>
  </si>
  <si>
    <t>Производство основных видов продукции предприятий, осуществляющих лесозаготовительную деятельность по номенклатуре</t>
  </si>
  <si>
    <t>Оборот розничной торговли</t>
  </si>
  <si>
    <t xml:space="preserve">тыс.руб. </t>
  </si>
  <si>
    <t>Темп роста оборота розничной торговли в сопоставимых ценах</t>
  </si>
  <si>
    <t xml:space="preserve">Объем платных услуг, оказанных населению </t>
  </si>
  <si>
    <t>Темп роста объема платных услуг, оказанных населению, в сопоставимых ценах</t>
  </si>
  <si>
    <t>Объем инвестиций в основной капитал за счет всех источников финансирования</t>
  </si>
  <si>
    <t>Темп роста объема инвестиций в основной капитал за счет всех источников финансирования в сопоставимых ценах</t>
  </si>
  <si>
    <t>Ввод в эксплуатацию жилых домов за счет всех источников финансирования</t>
  </si>
  <si>
    <t>кв.м общей площади</t>
  </si>
  <si>
    <t>Темп роста ввода в эксплуатацию  жилых домов за счет всех источников финансирования</t>
  </si>
  <si>
    <t xml:space="preserve">Общая площадь жилого фонда, приходящаяся на 1 жителя (на конец года) </t>
  </si>
  <si>
    <t>кв.м. на 1 жителя</t>
  </si>
  <si>
    <t>Объем отгруженных товаров собственного производства, выполненных работ и услуг собственными силами организациями малого бизнеса</t>
  </si>
  <si>
    <t>Темп роста объема отгруженных товаров собственного производства, выполненных работ и услуг собственными силами организациями малого бизнеса в действующих ценах</t>
  </si>
  <si>
    <t>Среднесписочная численность работников малых предприятий</t>
  </si>
  <si>
    <t>человек</t>
  </si>
  <si>
    <t>Среднесписочная численность работников у индивидуальных предпринимателей</t>
  </si>
  <si>
    <t>Количество индивидуальных предпринимателей, прошедших государственную регистрацию (по состоянию на начало периода)</t>
  </si>
  <si>
    <t>Собственные доходы бюджета муниципального образования</t>
  </si>
  <si>
    <t>Доля собственных доходов бюджета муниципального образования в доходах бюджета муниципального образования</t>
  </si>
  <si>
    <t>Прогноз основных  показателей социально-экономического развития муниципального образования</t>
  </si>
  <si>
    <t>(наименование муниципального образования)</t>
  </si>
  <si>
    <t xml:space="preserve"> </t>
  </si>
  <si>
    <t>I. ОБЩАЯ ХАРАКТЕРИСТИКА МУНИЦИПАЛЬНОГО ОБРАЗОВАНИЯ</t>
  </si>
  <si>
    <t>Территория муниципального образования</t>
  </si>
  <si>
    <t xml:space="preserve">Площадь муниципального образования </t>
  </si>
  <si>
    <t>га</t>
  </si>
  <si>
    <t>Ф</t>
  </si>
  <si>
    <t>Земли в черте поселений, входящих в состав муниципального образования</t>
  </si>
  <si>
    <t>Земли за чертой поселений, входящих в состав муниципального образования</t>
  </si>
  <si>
    <t>1.3.1</t>
  </si>
  <si>
    <t>земли за чертой поселений, входящих в состав муниципального образования, сельскохозяйственного назначения</t>
  </si>
  <si>
    <t>1.3.2</t>
  </si>
  <si>
    <t>земли за чертой поселений, входящих в состав муниципального образования, находящиеся под объектами промышленности, транспорта и иного специального назначения</t>
  </si>
  <si>
    <t>1.3.3</t>
  </si>
  <si>
    <t>земли за чертой поселений, входящих в состав муниципального образования, особо охраняемых территорий и объектов</t>
  </si>
  <si>
    <t>1.3.4</t>
  </si>
  <si>
    <t>земли за чертой поселений, входящих в состав муниципального образования, иных категорий</t>
  </si>
  <si>
    <t>Общая площадь застроенных земель</t>
  </si>
  <si>
    <t>Площадь, отведенная под места захоронения</t>
  </si>
  <si>
    <t>тыс. кв. метров</t>
  </si>
  <si>
    <t>Общая площадь улично-дорожной сети (улиц, проездов, набережных и т.п.)</t>
  </si>
  <si>
    <t>Общая протяженность освещенных частей улиц, проездов, набережных на конец года</t>
  </si>
  <si>
    <t>км</t>
  </si>
  <si>
    <t>Общее количество населенных пунктов</t>
  </si>
  <si>
    <t>ед</t>
  </si>
  <si>
    <t>Органы местного самоуправления</t>
  </si>
  <si>
    <t>Численность лиц, замещающих выборные муниципальные должности и должности муниципальной службы</t>
  </si>
  <si>
    <t>П</t>
  </si>
  <si>
    <t>Среднемесячная заработная плата лиц, замещающих выборные муниципальные должности и должности муниципальной службы</t>
  </si>
  <si>
    <t>руб.</t>
  </si>
  <si>
    <t>Списочная численность работников органов местного самоуправления на конец года</t>
  </si>
  <si>
    <t>Списочная численность работников органов местного самоуправления в среднем за год</t>
  </si>
  <si>
    <t xml:space="preserve">Среднемесячная заработная плата работников органов местного самоуправления </t>
  </si>
  <si>
    <t>Общая численность депутатов представительного органа</t>
  </si>
  <si>
    <t>Численность депутатов представительного органа на постоянной основе</t>
  </si>
  <si>
    <t>Население муниципального образования</t>
  </si>
  <si>
    <t>4.</t>
  </si>
  <si>
    <t>Уровень жизни населения</t>
  </si>
  <si>
    <t>5.</t>
  </si>
  <si>
    <t>4.4.</t>
  </si>
  <si>
    <t>4.5.</t>
  </si>
  <si>
    <t>4.6.</t>
  </si>
  <si>
    <t>4.7.</t>
  </si>
  <si>
    <t>Производство</t>
  </si>
  <si>
    <t>5.1.</t>
  </si>
  <si>
    <t>5.2.</t>
  </si>
  <si>
    <t>5.1.1.</t>
  </si>
  <si>
    <t>5.1.2.</t>
  </si>
  <si>
    <t>5.2.1.</t>
  </si>
  <si>
    <t>5.2.2.</t>
  </si>
  <si>
    <t>5.3.</t>
  </si>
  <si>
    <t>5.3.1.</t>
  </si>
  <si>
    <t>5.3.2.</t>
  </si>
  <si>
    <t>5.3.3.</t>
  </si>
  <si>
    <t>5.3.5.</t>
  </si>
  <si>
    <t>5.3.4.</t>
  </si>
  <si>
    <t>5.3.6.</t>
  </si>
  <si>
    <t>II. ПРОИЗВОДСТВЕННАЯ ДЕЯТЕЛЬНОСТЬ И УСЛУГИ</t>
  </si>
  <si>
    <t>III. ФИНАНСЫ МУНИЦИПАЛЬНОГО ОБРАЗОВАНИЯ</t>
  </si>
  <si>
    <t>IV. МУНИЦИПАЛЬНОЕ ИМУЩЕСТВО</t>
  </si>
  <si>
    <t>Доходы бюджета муниципального образования от реализации имущества, находящегося в муниципальной собственности</t>
  </si>
  <si>
    <t>Доходы от сдачи в аренду имущества, находящегося в муниципальной собственности</t>
  </si>
  <si>
    <t>5.3.7.</t>
  </si>
  <si>
    <t>5.3.8.</t>
  </si>
  <si>
    <t>5.4.</t>
  </si>
  <si>
    <t>5.4.1.</t>
  </si>
  <si>
    <t>5.4.2.</t>
  </si>
  <si>
    <t>5.4.3.</t>
  </si>
  <si>
    <t>5.4.4.</t>
  </si>
  <si>
    <t>5.4.5.</t>
  </si>
  <si>
    <t>5.4.6.</t>
  </si>
  <si>
    <t>5.4.7.</t>
  </si>
  <si>
    <t>5.4.8.</t>
  </si>
  <si>
    <t>5.4.9.</t>
  </si>
  <si>
    <t>5.4.10.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</si>
  <si>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</si>
  <si>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</si>
  <si>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</si>
  <si>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</si>
  <si>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</si>
  <si>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</si>
  <si>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</si>
  <si>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</si>
  <si>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</si>
  <si>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</si>
  <si>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</si>
  <si>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</si>
  <si>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</si>
  <si>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</si>
  <si>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7.1.</t>
  </si>
  <si>
    <t>7.2.</t>
  </si>
  <si>
    <r>
      <t>Объекты коммунальной сферы</t>
    </r>
    <r>
      <rPr>
        <sz val="10"/>
        <rFont val="Times New Roman"/>
        <family val="1"/>
        <charset val="204"/>
      </rPr>
      <t xml:space="preserve">
Общая площадь улично-дорожной сети (улиц, проездов, набережных и т.п.)</t>
    </r>
  </si>
  <si>
    <t>тыс. кв. м</t>
  </si>
  <si>
    <t>Число источников теплоснабжения</t>
  </si>
  <si>
    <t>единица</t>
  </si>
  <si>
    <t>из них мощностью до 3 Гкал/ч</t>
  </si>
  <si>
    <t>Протяжение тепловых и паровых сетей в двухтрубном исчислении</t>
  </si>
  <si>
    <t>в том числе нуждающихся в замене</t>
  </si>
  <si>
    <t>Заменено тепловых и паровых сетей в двухтрубном исчислении за отчетный год</t>
  </si>
  <si>
    <t>Отремонтировано тепловых и паровых сетей за отчетный год</t>
  </si>
  <si>
    <t>Одиночное протяжение уличной водопроводной сети</t>
  </si>
  <si>
    <t>в том числе нуждающейся в замене</t>
  </si>
  <si>
    <t>Заменено водопроводных сетей за отчетный год</t>
  </si>
  <si>
    <t>Отремонтировано водопроводных сетей за отчетный год</t>
  </si>
  <si>
    <t>21.</t>
  </si>
  <si>
    <t>Одиночное протяжение уличной канализационной сети</t>
  </si>
  <si>
    <t>21.1.</t>
  </si>
  <si>
    <t>21.2.</t>
  </si>
  <si>
    <t>Заменено канализационных сетей за отчетный год</t>
  </si>
  <si>
    <t>21.3.</t>
  </si>
  <si>
    <t>Отремонтировано канализационных сетей за отчетный год</t>
  </si>
  <si>
    <t>22.</t>
  </si>
  <si>
    <r>
      <t>Дошкольные образовательные учреждения</t>
    </r>
    <r>
      <rPr>
        <sz val="10"/>
        <rFont val="Times New Roman"/>
        <family val="1"/>
        <charset val="204"/>
      </rPr>
      <t xml:space="preserve">
Число дошкольных образовательных учреждений на конец отчетного года</t>
    </r>
  </si>
  <si>
    <t>22.1.</t>
  </si>
  <si>
    <t>в них мест</t>
  </si>
  <si>
    <t>23.</t>
  </si>
  <si>
    <t>Численность детей, посещающих дошкольные образовательные учреждения, на конец отчетного года</t>
  </si>
  <si>
    <t>24.</t>
  </si>
  <si>
    <t>Численность детей, состоящих на учете для определения в дошкольные учреждения, на конец отчетного года</t>
  </si>
  <si>
    <t>25.</t>
  </si>
  <si>
    <r>
      <t>Общеобразовательные учреждения</t>
    </r>
    <r>
      <rPr>
        <sz val="10"/>
        <rFont val="Times New Roman"/>
        <family val="1"/>
        <charset val="204"/>
      </rPr>
      <t xml:space="preserve">
Число дневных общеобразовательных учреждений на начало учебного года</t>
    </r>
  </si>
  <si>
    <t>единиц</t>
  </si>
  <si>
    <t>26.</t>
  </si>
  <si>
    <t>Численность учащихся дневных общеобразовательных учреждений на начало учебного года</t>
  </si>
  <si>
    <t>27.</t>
  </si>
  <si>
    <r>
      <t>Учреждения здравоохранения</t>
    </r>
    <r>
      <rPr>
        <sz val="10"/>
        <rFont val="Times New Roman"/>
        <family val="1"/>
        <charset val="204"/>
      </rPr>
      <t xml:space="preserve">
Число больничных учреждений</t>
    </r>
  </si>
  <si>
    <t>27.1.</t>
  </si>
  <si>
    <t>из них муниципальных</t>
  </si>
  <si>
    <t>28.</t>
  </si>
  <si>
    <t>Число коек в больничных учреждениях</t>
  </si>
  <si>
    <t>коек</t>
  </si>
  <si>
    <t>28.1.</t>
  </si>
  <si>
    <t>из них в муниципальных больничных учреждениях</t>
  </si>
  <si>
    <t>29.</t>
  </si>
  <si>
    <t>Число женских консультаций</t>
  </si>
  <si>
    <t>29.1.</t>
  </si>
  <si>
    <t>самостоятельных</t>
  </si>
  <si>
    <t>29.2.</t>
  </si>
  <si>
    <t>29.3.</t>
  </si>
  <si>
    <t>входящих в состав больничных учреждений и родильных домов</t>
  </si>
  <si>
    <t>29.4.</t>
  </si>
  <si>
    <t>из них в составе муниципальных больничных учреждений и родильных домов</t>
  </si>
  <si>
    <t>30.</t>
  </si>
  <si>
    <t>Число амбулаторно-поликлинических учреждений</t>
  </si>
  <si>
    <t>30.1.</t>
  </si>
  <si>
    <t>30.2.</t>
  </si>
  <si>
    <t>30.3.</t>
  </si>
  <si>
    <t>входящих в состав больничных учреждений</t>
  </si>
  <si>
    <t>16.</t>
  </si>
  <si>
    <t>18.</t>
  </si>
  <si>
    <t>18.1.</t>
  </si>
  <si>
    <t>19.</t>
  </si>
  <si>
    <t>19.1.</t>
  </si>
  <si>
    <t>19.2.</t>
  </si>
  <si>
    <t>19.3.</t>
  </si>
  <si>
    <t>20.</t>
  </si>
  <si>
    <t>20.1.</t>
  </si>
  <si>
    <t>20.2.</t>
  </si>
  <si>
    <t>20.3.</t>
  </si>
  <si>
    <t>30.4.</t>
  </si>
  <si>
    <t>из них в составе муниципальных больничных учреждений</t>
  </si>
  <si>
    <t>31.</t>
  </si>
  <si>
    <t>Число детских поликлиник</t>
  </si>
  <si>
    <t>31.1.</t>
  </si>
  <si>
    <t>32.</t>
  </si>
  <si>
    <t>Число детских отделений (кабинетов)</t>
  </si>
  <si>
    <t>32.1.</t>
  </si>
  <si>
    <t>из них в составе муниципальных детских поликлиник</t>
  </si>
  <si>
    <t>33.</t>
  </si>
  <si>
    <t>Число станций скорой медицинской помощи (отделений скорой медицинской помощи, входящих в состав больничных учреждений)</t>
  </si>
  <si>
    <t>33.1.</t>
  </si>
  <si>
    <t>33.2.</t>
  </si>
  <si>
    <t>входящих в состав других учреждений</t>
  </si>
  <si>
    <t>34.</t>
  </si>
  <si>
    <t>Мощность (число посещений в смену) амбулаторно-поликлинических учреждений (самостоятельных и входящих в состав больниц)</t>
  </si>
  <si>
    <t>посещений в смену</t>
  </si>
  <si>
    <t>34.1.</t>
  </si>
  <si>
    <t>35.</t>
  </si>
  <si>
    <t>Число фельдшерско-акушерских пунктов</t>
  </si>
  <si>
    <t>35.1.</t>
  </si>
  <si>
    <t>из них в составе муниципальных учреждений здравоохранения</t>
  </si>
  <si>
    <t>36.</t>
  </si>
  <si>
    <t>Численность врачей всех специальностей (без зубных) в учреждениях здравоохранения</t>
  </si>
  <si>
    <t>36.1.</t>
  </si>
  <si>
    <t>из них в муниципальных учреждениях здравоохранения</t>
  </si>
  <si>
    <t>37.</t>
  </si>
  <si>
    <t>Численность среднего медицинского персонала в учреждениях здравоохранения</t>
  </si>
  <si>
    <t>37.1.</t>
  </si>
  <si>
    <t>38.</t>
  </si>
  <si>
    <t>Число негосударственных лечебно-профилактических учреждений</t>
  </si>
  <si>
    <t>38.1.</t>
  </si>
  <si>
    <t>из них амбулаторно-поликлинических учреждений</t>
  </si>
  <si>
    <t>39.</t>
  </si>
  <si>
    <r>
      <t>Учреждения социального обслуживания населения</t>
    </r>
    <r>
      <rPr>
        <sz val="10"/>
        <rFont val="Times New Roman"/>
        <family val="1"/>
        <charset val="204"/>
      </rPr>
      <t xml:space="preserve">
Число стационарных учреждений социального обслуживания для граждан пожилого возраста и инвалидов (взрослых)</t>
    </r>
  </si>
  <si>
    <t>39.1.</t>
  </si>
  <si>
    <t>40.</t>
  </si>
  <si>
    <t>Численность граждан пожилого возраста и инвалидов (взрослых) по списку в стационарных учреждениях социального обслуживания</t>
  </si>
  <si>
    <t>41.</t>
  </si>
  <si>
    <t>Число учреждений для детей-инвалидов</t>
  </si>
  <si>
    <t>41.1.</t>
  </si>
  <si>
    <t>42.</t>
  </si>
  <si>
    <t>Число центров социального обслуживания граждан пожилого возраста и инвалидов</t>
  </si>
  <si>
    <t>43.</t>
  </si>
  <si>
    <t>Число отделений социального обслуживания на дому граждан пожилого возраста и инвалидов</t>
  </si>
  <si>
    <t>44.</t>
  </si>
  <si>
    <t>Численность лиц, обслуживаемых отделениями социального обслуживания на дому граждан пожилого возраста и инвалидов</t>
  </si>
  <si>
    <t>45.</t>
  </si>
  <si>
    <t>Число специализированных отделений социально-медицинского обслуживания на дому граждан пожилого возраста и инвалидов</t>
  </si>
  <si>
    <t>46.</t>
  </si>
  <si>
    <t>Численность лиц, обслуживаемых специализированными отделениями социально-медицинского обслуживания на дому граждан пожилого возраста и инвалидов</t>
  </si>
  <si>
    <t>47.</t>
  </si>
  <si>
    <r>
      <t>Учреждения культуры и искусства</t>
    </r>
    <r>
      <rPr>
        <sz val="10"/>
        <rFont val="Times New Roman"/>
        <family val="1"/>
        <charset val="204"/>
      </rPr>
      <t xml:space="preserve">
Число учреждений культуры и искусства</t>
    </r>
  </si>
  <si>
    <t>47.1.</t>
  </si>
  <si>
    <t>в них работников</t>
  </si>
  <si>
    <t>48.</t>
  </si>
  <si>
    <r>
      <t>Библиотеки</t>
    </r>
    <r>
      <rPr>
        <sz val="10"/>
        <rFont val="Times New Roman"/>
        <family val="1"/>
        <charset val="204"/>
      </rPr>
      <t xml:space="preserve">
Число библиотек</t>
    </r>
  </si>
  <si>
    <t>48.1.</t>
  </si>
  <si>
    <t>49.</t>
  </si>
  <si>
    <r>
      <t>Организация охраны общественного порядка</t>
    </r>
    <r>
      <rPr>
        <sz val="10"/>
        <rFont val="Times New Roman"/>
        <family val="1"/>
        <charset val="204"/>
      </rPr>
      <t xml:space="preserve">
Число муниципальных органов охраны общественного порядка</t>
    </r>
  </si>
  <si>
    <t>49.1.</t>
  </si>
  <si>
    <t>50.</t>
  </si>
  <si>
    <t>Число добровольных формирований населения по охране общественного порядка</t>
  </si>
  <si>
    <t>50.1.</t>
  </si>
  <si>
    <t>в них участников</t>
  </si>
  <si>
    <t>51.</t>
  </si>
  <si>
    <r>
      <t>Организация предупреждения и ликвидации чрезвычайных ситуаций</t>
    </r>
    <r>
      <rPr>
        <sz val="10"/>
        <rFont val="Times New Roman"/>
        <family val="1"/>
        <charset val="204"/>
      </rPr>
      <t xml:space="preserve">
Число муниципальных органов ГО и ЧС</t>
    </r>
  </si>
  <si>
    <t>51.1.</t>
  </si>
  <si>
    <t>52.</t>
  </si>
  <si>
    <r>
      <t>Инвестиции в основной капитал</t>
    </r>
    <r>
      <rPr>
        <sz val="10"/>
        <rFont val="Times New Roman"/>
        <family val="1"/>
        <charset val="204"/>
      </rPr>
      <t xml:space="preserve">
Инвестиции в основной капитал за счет средств муниципального бюджета</t>
    </r>
  </si>
  <si>
    <t>тыс. рублей</t>
  </si>
  <si>
    <t>53.</t>
  </si>
  <si>
    <r>
      <t>Ввод жилья</t>
    </r>
    <r>
      <rPr>
        <sz val="10"/>
        <rFont val="Times New Roman"/>
        <family val="1"/>
        <charset val="204"/>
      </rPr>
      <t xml:space="preserve">
Ввод в действие жилых домов на территории муниципального образования</t>
    </r>
  </si>
  <si>
    <t>кв. м общей площади</t>
  </si>
  <si>
    <t>53.1.</t>
  </si>
  <si>
    <t>в том числе индивидуальных</t>
  </si>
  <si>
    <t>V. ОБЪЕКТЫ КОММУНАЛЬНОЙ СФЕРЫ</t>
  </si>
  <si>
    <t>VI. ОБРАЗОВАНИЕ</t>
  </si>
  <si>
    <t>8.1.</t>
  </si>
  <si>
    <t>8.2.</t>
  </si>
  <si>
    <t>8.2.1.</t>
  </si>
  <si>
    <t>8.2.2.</t>
  </si>
  <si>
    <t>8.2.3.</t>
  </si>
  <si>
    <t>8.3.</t>
  </si>
  <si>
    <t>8.3.1.</t>
  </si>
  <si>
    <t>8.3.2.</t>
  </si>
  <si>
    <t>8.3.3.</t>
  </si>
  <si>
    <t>9.1.</t>
  </si>
  <si>
    <t>9.2.</t>
  </si>
  <si>
    <t>9.3.</t>
  </si>
  <si>
    <t>9.4.</t>
  </si>
  <si>
    <t>9.5.</t>
  </si>
  <si>
    <t>10.1.</t>
  </si>
  <si>
    <t>10.1.1.</t>
  </si>
  <si>
    <t>10.2.</t>
  </si>
  <si>
    <t>10.2.1.</t>
  </si>
  <si>
    <t>10.3.</t>
  </si>
  <si>
    <t>10.3.1.</t>
  </si>
  <si>
    <t>10.3.2.</t>
  </si>
  <si>
    <t>10.3.1.1.</t>
  </si>
  <si>
    <t>10.3.2.1</t>
  </si>
  <si>
    <t>10.4.</t>
  </si>
  <si>
    <t>10.4.1.</t>
  </si>
  <si>
    <t>10.4.1.1.</t>
  </si>
  <si>
    <t>10.4.2.</t>
  </si>
  <si>
    <t>10.4.2.1.</t>
  </si>
  <si>
    <t>10.5.</t>
  </si>
  <si>
    <t>10.5.1.</t>
  </si>
  <si>
    <t>10.6.</t>
  </si>
  <si>
    <t>10.6.1.</t>
  </si>
  <si>
    <t>10.7.</t>
  </si>
  <si>
    <t>10.7.1.</t>
  </si>
  <si>
    <t>10.7.1.1.</t>
  </si>
  <si>
    <t>10.8.</t>
  </si>
  <si>
    <t>10.8.1.</t>
  </si>
  <si>
    <t>10.9</t>
  </si>
  <si>
    <t>10.9.1.</t>
  </si>
  <si>
    <t>10.10.</t>
  </si>
  <si>
    <t>10.10.1.</t>
  </si>
  <si>
    <t>10.11.</t>
  </si>
  <si>
    <t>10.11.1.</t>
  </si>
  <si>
    <t>10.12.</t>
  </si>
  <si>
    <t>10.12.1</t>
  </si>
  <si>
    <t>VII. ЗДРАВООХРАНЕНИЕ</t>
  </si>
  <si>
    <t>VIII. ОПЕКА И ПОПЕЧИТЕЛЬСТВО</t>
  </si>
  <si>
    <t>11.1.</t>
  </si>
  <si>
    <t>11.2.</t>
  </si>
  <si>
    <t>9.6.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</si>
  <si>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</si>
  <si>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</si>
  <si>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</si>
  <si>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</si>
  <si>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</si>
  <si>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</si>
  <si>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</si>
  <si>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</si>
  <si>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IX. СОЗДАНИЕ УСЛОВИЙ ДЛЯ ОРГАНИЗАЦИИ БИБЛИОТЕЧНОГО ОБСЛУЖИВАНИЯ, ДОСУГА И ОБЕСПЕЧЕНИЕ ЖИТЕЛЕЙ УСЛУГАМИ ОРГАНИЗАЦИИ КУЛЬТУРЫ</t>
  </si>
  <si>
    <t>12.1.</t>
  </si>
  <si>
    <t>12.2.</t>
  </si>
  <si>
    <t>12.3.</t>
  </si>
  <si>
    <t>12.4.</t>
  </si>
  <si>
    <t>X. ОРГАНИЗАЦИЯ ОХРАНЫ ОБЩЕСТВЕННОГО ПОРЯДКА</t>
  </si>
  <si>
    <t xml:space="preserve">
Число муниципальных органов охраны общественного порядка</t>
  </si>
  <si>
    <t>13.1.</t>
  </si>
  <si>
    <t>13.2.</t>
  </si>
  <si>
    <t>13.3.</t>
  </si>
  <si>
    <t>13.4.</t>
  </si>
  <si>
    <t>XI. ОРГАНИЗАЦИЯ ПРЕДУПРЕЖДЕНИЯ И ЛИКВИДАЦИИ ЧРЕЗВЫЧАЙНЫХ СИТУАЦИЙ</t>
  </si>
  <si>
    <t>14.1</t>
  </si>
  <si>
    <t>14.2.</t>
  </si>
  <si>
    <t>8.1.1.</t>
  </si>
  <si>
    <t>8.1.2.</t>
  </si>
  <si>
    <t>8.1.3.</t>
  </si>
  <si>
    <t>Число учреждений для несовершеннолетних детей</t>
  </si>
  <si>
    <t>Крупа</t>
  </si>
  <si>
    <t xml:space="preserve"> чел.</t>
  </si>
  <si>
    <t>Зарегистрированно безработных</t>
  </si>
  <si>
    <t>2018 год</t>
  </si>
  <si>
    <t xml:space="preserve">                         Городокский сельсовет Минусинского района Красноярского края</t>
  </si>
  <si>
    <t>2019 год</t>
  </si>
  <si>
    <t>2020 год</t>
  </si>
  <si>
    <t>2017 (оценка)</t>
  </si>
  <si>
    <t xml:space="preserve">2016 год факт 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</si>
  <si>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</si>
  <si>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</si>
  <si>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</si>
  <si>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</si>
  <si>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</si>
  <si>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</si>
  <si>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</si>
  <si>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</si>
  <si>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</si>
  <si>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</si>
  <si>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</si>
  <si>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</si>
  <si>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</si>
  <si>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</si>
  <si>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</si>
  <si>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</si>
  <si>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</si>
  <si>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</si>
  <si>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6.1</t>
  </si>
  <si>
    <t>6.2</t>
  </si>
  <si>
    <t>Число дневных общеобразовательных учреждений на начало учебного года</t>
  </si>
  <si>
    <t>Число дошкольных образовательных учреждений на конец отчетного года</t>
  </si>
  <si>
    <t>Число больничных учреждений</t>
  </si>
  <si>
    <t>Число стационарных учреждений социального обслуживания для граждан пожилого возраста и инвалидов (взрослых)</t>
  </si>
  <si>
    <t>Число учреждений культуры и искусства</t>
  </si>
  <si>
    <t>Число библиотек</t>
  </si>
  <si>
    <t>Число муниципальных органов ГО и ЧС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</si>
</sst>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4" xfId="0" applyNumberFormat="1" applyFont="1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1" fillId="0" borderId="2" xfId="0" applyNumberFormat="1" applyFont="1" applyBorder="1" applyAlignment="1">
      <alignment wrapText="1"/>
    </xf>
    <xf numFmtId="0" fontId="1" fillId="0" borderId="2" xfId="0" applyNumberFormat="1" applyFont="1" applyBorder="1" applyAlignment="1"/>
    <xf numFmtId="0" fontId="5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/>
    <xf numFmtId="49" fontId="1" fillId="0" borderId="2" xfId="0" applyNumberFormat="1" applyFont="1" applyBorder="1" applyAlignment="1"/>
    <xf numFmtId="49" fontId="1" fillId="0" borderId="4" xfId="0" applyNumberFormat="1" applyFont="1" applyBorder="1" applyAlignment="1"/>
    <xf numFmtId="49" fontId="1" fillId="0" borderId="0" xfId="0" applyNumberFormat="1" applyFont="1" applyBorder="1" applyAlignment="1"/>
    <xf numFmtId="49" fontId="1" fillId="0" borderId="5" xfId="0" applyNumberFormat="1" applyFont="1" applyBorder="1" applyAlignment="1"/>
    <xf numFmtId="49" fontId="1" fillId="0" borderId="0" xfId="0" applyNumberFormat="1" applyFont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9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2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3"/>
  <sheetViews>
    <sheetView tabSelected="1" zoomScale="124" zoomScaleNormal="124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15" sqref="B215"/>
    </sheetView>
  </sheetViews>
  <sheetFormatPr defaultColWidth="9.140625" defaultRowHeight="12.75" outlineLevelRow="2"/>
  <cols>
    <col min="1" max="1" width="7" style="54" customWidth="1"/>
    <col min="2" max="2" width="36.28515625" style="40" customWidth="1"/>
    <col min="3" max="3" width="10.5703125" style="36" customWidth="1"/>
    <col min="4" max="4" width="8.140625" style="36" customWidth="1"/>
    <col min="5" max="5" width="8.7109375" style="36" customWidth="1"/>
    <col min="6" max="6" width="8.140625" style="36" customWidth="1"/>
    <col min="7" max="7" width="8.42578125" style="36" customWidth="1"/>
    <col min="8" max="8" width="7.28515625" style="36" customWidth="1"/>
    <col min="9" max="16384" width="9.140625" style="27"/>
  </cols>
  <sheetData>
    <row r="1" spans="1:8" ht="15.75">
      <c r="B1" s="93" t="s">
        <v>118</v>
      </c>
      <c r="C1" s="94"/>
      <c r="D1" s="94"/>
      <c r="E1" s="94"/>
      <c r="F1" s="94"/>
      <c r="G1" s="94"/>
      <c r="H1" s="94"/>
    </row>
    <row r="2" spans="1:8">
      <c r="B2" s="95" t="s">
        <v>0</v>
      </c>
      <c r="C2" s="96"/>
      <c r="D2" s="96"/>
      <c r="E2" s="96"/>
      <c r="F2" s="96"/>
      <c r="G2" s="96"/>
      <c r="H2" s="96"/>
    </row>
    <row r="3" spans="1:8">
      <c r="B3" s="100" t="s">
        <v>436</v>
      </c>
      <c r="C3" s="100"/>
      <c r="D3" s="100"/>
      <c r="E3" s="100"/>
      <c r="F3" s="100"/>
      <c r="G3" s="100"/>
      <c r="H3" s="100"/>
    </row>
    <row r="4" spans="1:8">
      <c r="B4" s="101" t="s">
        <v>119</v>
      </c>
      <c r="C4" s="101"/>
      <c r="D4" s="101"/>
      <c r="E4" s="101"/>
      <c r="F4" s="101"/>
      <c r="G4" s="101"/>
      <c r="H4" s="101"/>
    </row>
    <row r="5" spans="1:8">
      <c r="A5" s="90" t="s">
        <v>1</v>
      </c>
      <c r="B5" s="92" t="s">
        <v>2</v>
      </c>
      <c r="C5" s="89" t="s">
        <v>3</v>
      </c>
      <c r="D5" s="89" t="s">
        <v>440</v>
      </c>
      <c r="E5" s="89" t="s">
        <v>439</v>
      </c>
      <c r="F5" s="97" t="s">
        <v>4</v>
      </c>
      <c r="G5" s="98"/>
      <c r="H5" s="99"/>
    </row>
    <row r="6" spans="1:8">
      <c r="A6" s="91"/>
      <c r="B6" s="92"/>
      <c r="C6" s="89"/>
      <c r="D6" s="89" t="s">
        <v>440</v>
      </c>
      <c r="E6" s="89"/>
      <c r="F6" s="28" t="s">
        <v>435</v>
      </c>
      <c r="G6" s="28" t="s">
        <v>437</v>
      </c>
      <c r="H6" s="28" t="s">
        <v>438</v>
      </c>
    </row>
    <row r="7" spans="1:8" s="45" customFormat="1" ht="12">
      <c r="A7" s="5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</row>
    <row r="8" spans="1:8" s="77" customFormat="1" ht="11.25">
      <c r="A8" s="30" t="s">
        <v>120</v>
      </c>
      <c r="B8" s="85" t="s">
        <v>121</v>
      </c>
      <c r="C8" s="86"/>
      <c r="D8" s="86"/>
      <c r="E8" s="86"/>
      <c r="F8" s="86"/>
      <c r="G8" s="86"/>
      <c r="H8" s="87"/>
    </row>
    <row r="9" spans="1:8" s="26" customFormat="1">
      <c r="A9" s="29">
        <v>1</v>
      </c>
      <c r="B9" s="32" t="s">
        <v>122</v>
      </c>
      <c r="C9" s="31"/>
      <c r="D9" s="31"/>
      <c r="E9" s="29"/>
      <c r="F9" s="29"/>
      <c r="G9" s="29"/>
      <c r="H9" s="29"/>
    </row>
    <row r="10" spans="1:8" s="26" customFormat="1">
      <c r="A10" s="56" t="s">
        <v>441</v>
      </c>
      <c r="B10" s="33" t="s">
        <v>123</v>
      </c>
      <c r="C10" s="25" t="s">
        <v>124</v>
      </c>
      <c r="D10" s="43">
        <v>30674</v>
      </c>
      <c r="E10" s="43">
        <v>30674</v>
      </c>
      <c r="F10" s="43">
        <v>30674</v>
      </c>
      <c r="G10" s="43">
        <v>30674</v>
      </c>
      <c r="H10" s="43">
        <v>30674</v>
      </c>
    </row>
    <row r="11" spans="1:8" s="26" customFormat="1" ht="22.5">
      <c r="A11" s="56" t="s">
        <v>442</v>
      </c>
      <c r="B11" s="33" t="s">
        <v>126</v>
      </c>
      <c r="C11" s="25" t="s">
        <v>124</v>
      </c>
      <c r="D11" s="43">
        <v>320</v>
      </c>
      <c r="E11" s="43">
        <v>320</v>
      </c>
      <c r="F11" s="43">
        <v>320</v>
      </c>
      <c r="G11" s="43">
        <v>320</v>
      </c>
      <c r="H11" s="43">
        <v>320</v>
      </c>
    </row>
    <row r="12" spans="1:8" s="26" customFormat="1" ht="22.5">
      <c r="A12" s="56" t="s">
        <v>443</v>
      </c>
      <c r="B12" s="33" t="s">
        <v>127</v>
      </c>
      <c r="C12" s="25" t="s">
        <v>124</v>
      </c>
      <c r="D12" s="43">
        <v>30354</v>
      </c>
      <c r="E12" s="43">
        <v>30354</v>
      </c>
      <c r="F12" s="43">
        <v>30354</v>
      </c>
      <c r="G12" s="43">
        <v>30354</v>
      </c>
      <c r="H12" s="43">
        <v>30354</v>
      </c>
    </row>
    <row r="13" spans="1:8" s="26" customFormat="1">
      <c r="A13" s="56" t="s">
        <v>444</v>
      </c>
      <c r="B13" s="33" t="s">
        <v>136</v>
      </c>
      <c r="C13" s="25" t="s">
        <v>124</v>
      </c>
      <c r="D13" s="43">
        <v>162</v>
      </c>
      <c r="E13" s="43">
        <v>162</v>
      </c>
      <c r="F13" s="43">
        <v>162</v>
      </c>
      <c r="G13" s="43">
        <v>162</v>
      </c>
      <c r="H13" s="43">
        <v>162</v>
      </c>
    </row>
    <row r="14" spans="1:8" s="26" customFormat="1" ht="22.5">
      <c r="A14" s="56" t="s">
        <v>445</v>
      </c>
      <c r="B14" s="33" t="s">
        <v>137</v>
      </c>
      <c r="C14" s="25" t="s">
        <v>138</v>
      </c>
      <c r="D14" s="43">
        <v>11.089</v>
      </c>
      <c r="E14" s="43">
        <v>11.089</v>
      </c>
      <c r="F14" s="43">
        <v>11.089</v>
      </c>
      <c r="G14" s="43">
        <v>11.089</v>
      </c>
      <c r="H14" s="43">
        <v>11.089</v>
      </c>
    </row>
    <row r="15" spans="1:8" s="26" customFormat="1" ht="22.5">
      <c r="A15" s="56" t="s">
        <v>446</v>
      </c>
      <c r="B15" s="33" t="s">
        <v>139</v>
      </c>
      <c r="C15" s="25" t="s">
        <v>138</v>
      </c>
      <c r="D15" s="43">
        <v>28900</v>
      </c>
      <c r="E15" s="43">
        <v>28900</v>
      </c>
      <c r="F15" s="43">
        <v>28900</v>
      </c>
      <c r="G15" s="43">
        <v>28900</v>
      </c>
      <c r="H15" s="43">
        <v>28900</v>
      </c>
    </row>
    <row r="16" spans="1:8" s="26" customFormat="1" ht="22.5">
      <c r="A16" s="56" t="s">
        <v>447</v>
      </c>
      <c r="B16" s="33" t="s">
        <v>140</v>
      </c>
      <c r="C16" s="25" t="s">
        <v>141</v>
      </c>
      <c r="D16" s="43">
        <v>26</v>
      </c>
      <c r="E16" s="43">
        <v>26</v>
      </c>
      <c r="F16" s="43">
        <v>27</v>
      </c>
      <c r="G16" s="43">
        <v>27.5</v>
      </c>
      <c r="H16" s="43">
        <v>28</v>
      </c>
    </row>
    <row r="17" spans="1:8" s="26" customFormat="1">
      <c r="A17" s="56" t="s">
        <v>448</v>
      </c>
      <c r="B17" s="33" t="s">
        <v>142</v>
      </c>
      <c r="C17" s="25" t="s">
        <v>143</v>
      </c>
      <c r="D17" s="43">
        <v>2</v>
      </c>
      <c r="E17" s="43">
        <v>2</v>
      </c>
      <c r="F17" s="43">
        <v>2</v>
      </c>
      <c r="G17" s="43">
        <v>2</v>
      </c>
      <c r="H17" s="43">
        <v>2</v>
      </c>
    </row>
    <row r="18" spans="1:8" s="26" customFormat="1">
      <c r="A18" s="29">
        <v>2</v>
      </c>
      <c r="B18" s="88" t="s">
        <v>144</v>
      </c>
      <c r="C18" s="88"/>
      <c r="D18" s="88"/>
      <c r="E18" s="29"/>
      <c r="F18" s="29"/>
      <c r="G18" s="29"/>
      <c r="H18" s="29"/>
    </row>
    <row r="19" spans="1:8" s="26" customFormat="1" ht="33.75">
      <c r="A19" s="56" t="s">
        <v>449</v>
      </c>
      <c r="B19" s="33" t="s">
        <v>145</v>
      </c>
      <c r="C19" s="25" t="s">
        <v>113</v>
      </c>
      <c r="D19" s="42">
        <v>3</v>
      </c>
      <c r="E19" s="42">
        <v>3</v>
      </c>
      <c r="F19" s="42">
        <v>3</v>
      </c>
      <c r="G19" s="42">
        <v>3</v>
      </c>
      <c r="H19" s="42">
        <v>3</v>
      </c>
    </row>
    <row r="20" spans="1:8" s="26" customFormat="1" ht="33.75">
      <c r="A20" s="56" t="s">
        <v>450</v>
      </c>
      <c r="B20" s="33" t="s">
        <v>147</v>
      </c>
      <c r="C20" s="25" t="s">
        <v>148</v>
      </c>
      <c r="D20" s="43">
        <f>(37392+44772)/3</f>
        <v>27388</v>
      </c>
      <c r="E20" s="43">
        <v>29219.34</v>
      </c>
      <c r="F20" s="43">
        <f>29219.34*1.04</f>
        <v>30388.113600000001</v>
      </c>
      <c r="G20" s="43">
        <f>F20</f>
        <v>30388.113600000001</v>
      </c>
      <c r="H20" s="43">
        <f>G20</f>
        <v>30388.113600000001</v>
      </c>
    </row>
    <row r="21" spans="1:8" s="26" customFormat="1" ht="22.5">
      <c r="A21" s="56" t="s">
        <v>451</v>
      </c>
      <c r="B21" s="33" t="s">
        <v>149</v>
      </c>
      <c r="C21" s="25" t="s">
        <v>113</v>
      </c>
      <c r="D21" s="43">
        <v>11</v>
      </c>
      <c r="E21" s="43">
        <v>11</v>
      </c>
      <c r="F21" s="43">
        <v>11</v>
      </c>
      <c r="G21" s="43">
        <v>11</v>
      </c>
      <c r="H21" s="43">
        <v>11</v>
      </c>
    </row>
    <row r="22" spans="1:8" s="26" customFormat="1" ht="22.5">
      <c r="A22" s="56" t="s">
        <v>452</v>
      </c>
      <c r="B22" s="33" t="s">
        <v>150</v>
      </c>
      <c r="C22" s="25" t="s">
        <v>113</v>
      </c>
      <c r="D22" s="43">
        <v>11</v>
      </c>
      <c r="E22" s="43">
        <v>11</v>
      </c>
      <c r="F22" s="43">
        <v>11</v>
      </c>
      <c r="G22" s="43">
        <v>11</v>
      </c>
      <c r="H22" s="43">
        <v>11</v>
      </c>
    </row>
    <row r="23" spans="1:8" s="26" customFormat="1" ht="22.5">
      <c r="A23" s="56" t="s">
        <v>453</v>
      </c>
      <c r="B23" s="33" t="s">
        <v>151</v>
      </c>
      <c r="C23" s="25" t="s">
        <v>148</v>
      </c>
      <c r="D23" s="43">
        <v>10210</v>
      </c>
      <c r="E23" s="43">
        <v>10210.33</v>
      </c>
      <c r="F23" s="43">
        <v>15000</v>
      </c>
      <c r="G23" s="43">
        <v>17000</v>
      </c>
      <c r="H23" s="43">
        <f>G23</f>
        <v>17000</v>
      </c>
    </row>
    <row r="24" spans="1:8" s="26" customFormat="1" ht="22.5">
      <c r="A24" s="56" t="s">
        <v>454</v>
      </c>
      <c r="B24" s="33" t="s">
        <v>152</v>
      </c>
      <c r="C24" s="25" t="s">
        <v>113</v>
      </c>
      <c r="D24" s="43">
        <v>8</v>
      </c>
      <c r="E24" s="43">
        <v>8</v>
      </c>
      <c r="F24" s="43">
        <v>8</v>
      </c>
      <c r="G24" s="43">
        <v>8</v>
      </c>
      <c r="H24" s="43">
        <v>8</v>
      </c>
    </row>
    <row r="25" spans="1:8" s="26" customFormat="1" ht="22.5">
      <c r="A25" s="56" t="s">
        <v>455</v>
      </c>
      <c r="B25" s="33" t="s">
        <v>153</v>
      </c>
      <c r="C25" s="25" t="s">
        <v>113</v>
      </c>
      <c r="D25" s="46">
        <v>0</v>
      </c>
      <c r="E25" s="43">
        <v>0</v>
      </c>
      <c r="F25" s="43">
        <v>0</v>
      </c>
      <c r="G25" s="43">
        <v>0</v>
      </c>
      <c r="H25" s="43">
        <v>0</v>
      </c>
    </row>
    <row r="26" spans="1:8" s="26" customFormat="1">
      <c r="A26" s="29">
        <v>3</v>
      </c>
      <c r="B26" s="88" t="s">
        <v>154</v>
      </c>
      <c r="C26" s="88"/>
      <c r="D26" s="88"/>
      <c r="E26" s="29"/>
      <c r="F26" s="29"/>
      <c r="G26" s="29"/>
      <c r="H26" s="29"/>
    </row>
    <row r="27" spans="1:8" ht="22.5">
      <c r="A27" s="56" t="s">
        <v>456</v>
      </c>
      <c r="B27" s="23" t="s">
        <v>5</v>
      </c>
      <c r="C27" s="25" t="s">
        <v>6</v>
      </c>
      <c r="D27" s="43">
        <v>2665</v>
      </c>
      <c r="E27" s="43">
        <v>2755</v>
      </c>
      <c r="F27" s="43">
        <v>2800</v>
      </c>
      <c r="G27" s="43">
        <v>2850</v>
      </c>
      <c r="H27" s="43">
        <v>2900</v>
      </c>
    </row>
    <row r="28" spans="1:8" ht="22.5">
      <c r="A28" s="56" t="s">
        <v>457</v>
      </c>
      <c r="B28" s="23" t="s">
        <v>7</v>
      </c>
      <c r="C28" s="25" t="s">
        <v>433</v>
      </c>
      <c r="D28" s="43">
        <v>1400</v>
      </c>
      <c r="E28" s="43">
        <v>1405</v>
      </c>
      <c r="F28" s="43">
        <v>1420</v>
      </c>
      <c r="G28" s="43">
        <v>1430</v>
      </c>
      <c r="H28" s="43">
        <v>1450</v>
      </c>
    </row>
    <row r="29" spans="1:8">
      <c r="A29" s="56" t="s">
        <v>458</v>
      </c>
      <c r="B29" s="23" t="s">
        <v>434</v>
      </c>
      <c r="C29" s="25" t="s">
        <v>433</v>
      </c>
      <c r="D29" s="43">
        <v>28</v>
      </c>
      <c r="E29" s="43">
        <v>20</v>
      </c>
      <c r="F29" s="43">
        <v>18</v>
      </c>
      <c r="G29" s="43">
        <v>17</v>
      </c>
      <c r="H29" s="43">
        <v>15</v>
      </c>
    </row>
    <row r="30" spans="1:8" s="34" customFormat="1">
      <c r="A30" s="57" t="s">
        <v>155</v>
      </c>
      <c r="B30" s="24" t="s">
        <v>156</v>
      </c>
      <c r="C30" s="30"/>
      <c r="D30" s="47"/>
      <c r="E30" s="47"/>
      <c r="F30" s="47"/>
      <c r="G30" s="47"/>
      <c r="H30" s="47"/>
    </row>
    <row r="31" spans="1:8" ht="22.5">
      <c r="A31" s="55" t="s">
        <v>158</v>
      </c>
      <c r="B31" s="23" t="s">
        <v>9</v>
      </c>
      <c r="C31" s="25" t="s">
        <v>10</v>
      </c>
      <c r="D31" s="43">
        <v>10595</v>
      </c>
      <c r="E31" s="43">
        <v>11125</v>
      </c>
      <c r="F31" s="43">
        <v>15000</v>
      </c>
      <c r="G31" s="43">
        <f>F31*1.05</f>
        <v>15750</v>
      </c>
      <c r="H31" s="43">
        <f>G31*1.05</f>
        <v>16537.5</v>
      </c>
    </row>
    <row r="32" spans="1:8" ht="22.5">
      <c r="A32" s="55" t="s">
        <v>159</v>
      </c>
      <c r="B32" s="23" t="s">
        <v>11</v>
      </c>
      <c r="C32" s="25" t="s">
        <v>8</v>
      </c>
      <c r="D32" s="48"/>
      <c r="E32" s="48">
        <f>E31/D31</f>
        <v>1.0500235960358659</v>
      </c>
      <c r="F32" s="48">
        <f>F31/E31</f>
        <v>1.348314606741573</v>
      </c>
      <c r="G32" s="48">
        <f>G31/F31</f>
        <v>1.05</v>
      </c>
      <c r="H32" s="48">
        <f>H31/G31</f>
        <v>1.05</v>
      </c>
    </row>
    <row r="33" spans="1:8">
      <c r="A33" s="55" t="s">
        <v>160</v>
      </c>
      <c r="B33" s="23" t="s">
        <v>12</v>
      </c>
      <c r="C33" s="25" t="s">
        <v>10</v>
      </c>
      <c r="D33" s="43">
        <v>10962</v>
      </c>
      <c r="E33" s="43">
        <v>11291</v>
      </c>
      <c r="F33" s="43">
        <v>15562</v>
      </c>
      <c r="G33" s="43">
        <f>F33*1.06</f>
        <v>16495.72</v>
      </c>
      <c r="H33" s="43">
        <f>G33*1.04</f>
        <v>17155.5488</v>
      </c>
    </row>
    <row r="34" spans="1:8" ht="22.5">
      <c r="A34" s="55" t="s">
        <v>161</v>
      </c>
      <c r="B34" s="23" t="s">
        <v>13</v>
      </c>
      <c r="C34" s="25" t="s">
        <v>14</v>
      </c>
      <c r="D34" s="49"/>
      <c r="E34" s="48">
        <f>E33/D33</f>
        <v>1.0300127713920817</v>
      </c>
      <c r="F34" s="48">
        <f>F33/E33</f>
        <v>1.3782658754760428</v>
      </c>
      <c r="G34" s="48">
        <f>G33/F33</f>
        <v>1.06</v>
      </c>
      <c r="H34" s="48">
        <f>H33/G33</f>
        <v>1.04</v>
      </c>
    </row>
    <row r="35" spans="1:8" ht="67.5" hidden="1" outlineLevel="2">
      <c r="A35" s="55">
        <v>8</v>
      </c>
      <c r="B35" s="23" t="s">
        <v>15</v>
      </c>
      <c r="C35" s="25" t="s">
        <v>16</v>
      </c>
      <c r="D35" s="20"/>
      <c r="E35" s="20"/>
      <c r="F35" s="20"/>
      <c r="G35" s="20"/>
      <c r="H35" s="20"/>
    </row>
    <row r="36" spans="1:8" ht="56.25" hidden="1" outlineLevel="2">
      <c r="A36" s="55">
        <v>9</v>
      </c>
      <c r="B36" s="23" t="s">
        <v>17</v>
      </c>
      <c r="C36" s="25" t="s">
        <v>16</v>
      </c>
      <c r="D36" s="20"/>
      <c r="E36" s="20"/>
      <c r="F36" s="20"/>
      <c r="G36" s="20"/>
      <c r="H36" s="20"/>
    </row>
    <row r="37" spans="1:8" ht="56.25" hidden="1" outlineLevel="2">
      <c r="A37" s="55"/>
      <c r="B37" s="23" t="s">
        <v>18</v>
      </c>
      <c r="C37" s="25" t="s">
        <v>16</v>
      </c>
      <c r="D37" s="20"/>
      <c r="E37" s="20"/>
      <c r="F37" s="20"/>
      <c r="G37" s="20"/>
      <c r="H37" s="20"/>
    </row>
    <row r="38" spans="1:8" ht="56.25" hidden="1" outlineLevel="2">
      <c r="A38" s="55"/>
      <c r="B38" s="23" t="s">
        <v>19</v>
      </c>
      <c r="C38" s="25" t="s">
        <v>16</v>
      </c>
      <c r="D38" s="20"/>
      <c r="E38" s="20"/>
      <c r="F38" s="20"/>
      <c r="G38" s="20"/>
      <c r="H38" s="20"/>
    </row>
    <row r="39" spans="1:8" ht="67.5" hidden="1" outlineLevel="2">
      <c r="A39" s="55"/>
      <c r="B39" s="23" t="s">
        <v>20</v>
      </c>
      <c r="C39" s="25" t="s">
        <v>16</v>
      </c>
      <c r="D39" s="20"/>
      <c r="E39" s="20"/>
      <c r="F39" s="20"/>
      <c r="G39" s="20"/>
      <c r="H39" s="20"/>
    </row>
    <row r="40" spans="1:8" ht="56.25" hidden="1" outlineLevel="2">
      <c r="A40" s="55"/>
      <c r="B40" s="23" t="s">
        <v>21</v>
      </c>
      <c r="C40" s="25" t="s">
        <v>16</v>
      </c>
      <c r="D40" s="20"/>
      <c r="E40" s="20"/>
      <c r="F40" s="20"/>
      <c r="G40" s="20"/>
      <c r="H40" s="20"/>
    </row>
    <row r="41" spans="1:8" ht="56.25" hidden="1" outlineLevel="2">
      <c r="A41" s="55">
        <v>10</v>
      </c>
      <c r="B41" s="23" t="s">
        <v>22</v>
      </c>
      <c r="C41" s="25" t="s">
        <v>23</v>
      </c>
      <c r="D41" s="20"/>
      <c r="E41" s="20"/>
      <c r="F41" s="20"/>
      <c r="G41" s="20"/>
      <c r="H41" s="20"/>
    </row>
    <row r="42" spans="1:8" ht="56.25" hidden="1" outlineLevel="2">
      <c r="A42" s="55">
        <v>11</v>
      </c>
      <c r="B42" s="23" t="s">
        <v>24</v>
      </c>
      <c r="C42" s="25" t="s">
        <v>23</v>
      </c>
      <c r="D42" s="20"/>
      <c r="E42" s="20"/>
      <c r="F42" s="20"/>
      <c r="G42" s="20"/>
      <c r="H42" s="20"/>
    </row>
    <row r="43" spans="1:8" ht="67.5" hidden="1" outlineLevel="2">
      <c r="A43" s="55">
        <v>12</v>
      </c>
      <c r="B43" s="23" t="s">
        <v>25</v>
      </c>
      <c r="C43" s="25" t="s">
        <v>23</v>
      </c>
      <c r="D43" s="20"/>
      <c r="E43" s="20"/>
      <c r="F43" s="20"/>
      <c r="G43" s="20"/>
      <c r="H43" s="20"/>
    </row>
    <row r="44" spans="1:8" ht="56.25" hidden="1" outlineLevel="2">
      <c r="A44" s="55">
        <v>13</v>
      </c>
      <c r="B44" s="23" t="s">
        <v>26</v>
      </c>
      <c r="C44" s="25" t="s">
        <v>23</v>
      </c>
      <c r="D44" s="20"/>
      <c r="E44" s="20"/>
      <c r="F44" s="20"/>
      <c r="G44" s="20"/>
      <c r="H44" s="20"/>
    </row>
    <row r="45" spans="1:8" ht="56.25" hidden="1" outlineLevel="2">
      <c r="A45" s="55">
        <v>14</v>
      </c>
      <c r="B45" s="23" t="s">
        <v>27</v>
      </c>
      <c r="C45" s="25" t="s">
        <v>16</v>
      </c>
      <c r="D45" s="20"/>
      <c r="E45" s="20"/>
      <c r="F45" s="20"/>
      <c r="G45" s="20"/>
      <c r="H45" s="20"/>
    </row>
    <row r="46" spans="1:8" ht="67.5" hidden="1" outlineLevel="2">
      <c r="A46" s="55">
        <v>15</v>
      </c>
      <c r="B46" s="23" t="s">
        <v>28</v>
      </c>
      <c r="C46" s="25" t="s">
        <v>16</v>
      </c>
      <c r="D46" s="20"/>
      <c r="E46" s="20"/>
      <c r="F46" s="20"/>
      <c r="G46" s="20"/>
      <c r="H46" s="20"/>
    </row>
    <row r="47" spans="1:8" ht="56.25" hidden="1" outlineLevel="2">
      <c r="A47" s="55">
        <v>16</v>
      </c>
      <c r="B47" s="23" t="s">
        <v>29</v>
      </c>
      <c r="C47" s="25" t="s">
        <v>16</v>
      </c>
      <c r="D47" s="20"/>
      <c r="E47" s="20"/>
      <c r="F47" s="20"/>
      <c r="G47" s="20"/>
      <c r="H47" s="20"/>
    </row>
    <row r="48" spans="1:8" ht="67.5" hidden="1" outlineLevel="2">
      <c r="A48" s="55">
        <v>17</v>
      </c>
      <c r="B48" s="23" t="s">
        <v>30</v>
      </c>
      <c r="C48" s="25" t="s">
        <v>16</v>
      </c>
      <c r="D48" s="20"/>
      <c r="E48" s="20"/>
      <c r="F48" s="20"/>
      <c r="G48" s="20"/>
      <c r="H48" s="20"/>
    </row>
    <row r="49" spans="1:8" ht="67.5" hidden="1" outlineLevel="2">
      <c r="A49" s="55">
        <v>18</v>
      </c>
      <c r="B49" s="23" t="s">
        <v>31</v>
      </c>
      <c r="C49" s="25" t="s">
        <v>16</v>
      </c>
      <c r="D49" s="20"/>
      <c r="E49" s="20"/>
      <c r="F49" s="20"/>
      <c r="G49" s="20"/>
      <c r="H49" s="20"/>
    </row>
    <row r="50" spans="1:8" ht="67.5" hidden="1" outlineLevel="2">
      <c r="A50" s="55">
        <v>19</v>
      </c>
      <c r="B50" s="23" t="s">
        <v>32</v>
      </c>
      <c r="C50" s="25" t="s">
        <v>16</v>
      </c>
      <c r="D50" s="20"/>
      <c r="E50" s="20"/>
      <c r="F50" s="20"/>
      <c r="G50" s="20"/>
      <c r="H50" s="20"/>
    </row>
    <row r="51" spans="1:8" ht="67.5" hidden="1" outlineLevel="2">
      <c r="A51" s="55">
        <v>20</v>
      </c>
      <c r="B51" s="23" t="s">
        <v>33</v>
      </c>
      <c r="C51" s="25" t="s">
        <v>16</v>
      </c>
      <c r="D51" s="20"/>
      <c r="E51" s="20"/>
      <c r="F51" s="20"/>
      <c r="G51" s="20"/>
      <c r="H51" s="20"/>
    </row>
    <row r="52" spans="1:8" ht="56.25" hidden="1" outlineLevel="2">
      <c r="A52" s="55">
        <v>21</v>
      </c>
      <c r="B52" s="23" t="s">
        <v>34</v>
      </c>
      <c r="C52" s="25" t="s">
        <v>16</v>
      </c>
      <c r="D52" s="20"/>
      <c r="E52" s="20"/>
      <c r="F52" s="20"/>
      <c r="G52" s="20"/>
      <c r="H52" s="20"/>
    </row>
    <row r="53" spans="1:8" ht="67.5" hidden="1" outlineLevel="2">
      <c r="A53" s="55">
        <v>22</v>
      </c>
      <c r="B53" s="23" t="s">
        <v>35</v>
      </c>
      <c r="C53" s="25" t="s">
        <v>16</v>
      </c>
      <c r="D53" s="20"/>
      <c r="E53" s="20"/>
      <c r="F53" s="20"/>
      <c r="G53" s="20"/>
      <c r="H53" s="20"/>
    </row>
    <row r="54" spans="1:8" ht="67.5" hidden="1" outlineLevel="2">
      <c r="A54" s="55">
        <v>23</v>
      </c>
      <c r="B54" s="23" t="s">
        <v>36</v>
      </c>
      <c r="C54" s="25" t="s">
        <v>16</v>
      </c>
      <c r="D54" s="20"/>
      <c r="E54" s="20"/>
      <c r="F54" s="20"/>
      <c r="G54" s="20"/>
      <c r="H54" s="20"/>
    </row>
    <row r="55" spans="1:8" ht="67.5" hidden="1" outlineLevel="2">
      <c r="A55" s="55">
        <v>24</v>
      </c>
      <c r="B55" s="23" t="s">
        <v>37</v>
      </c>
      <c r="C55" s="25" t="s">
        <v>16</v>
      </c>
      <c r="D55" s="20"/>
      <c r="E55" s="20"/>
      <c r="F55" s="20"/>
      <c r="G55" s="20"/>
      <c r="H55" s="20"/>
    </row>
    <row r="56" spans="1:8" ht="56.25" hidden="1" outlineLevel="2">
      <c r="A56" s="55">
        <v>25</v>
      </c>
      <c r="B56" s="23" t="s">
        <v>38</v>
      </c>
      <c r="C56" s="25" t="s">
        <v>16</v>
      </c>
      <c r="D56" s="20"/>
      <c r="E56" s="20"/>
      <c r="F56" s="20"/>
      <c r="G56" s="20"/>
      <c r="H56" s="20"/>
    </row>
    <row r="57" spans="1:8" ht="67.5" hidden="1" outlineLevel="2">
      <c r="A57" s="55">
        <v>26</v>
      </c>
      <c r="B57" s="23" t="s">
        <v>39</v>
      </c>
      <c r="C57" s="25" t="s">
        <v>16</v>
      </c>
      <c r="D57" s="20"/>
      <c r="E57" s="20"/>
      <c r="F57" s="20"/>
      <c r="G57" s="20"/>
      <c r="H57" s="20"/>
    </row>
    <row r="58" spans="1:8" ht="67.5" hidden="1" outlineLevel="2">
      <c r="A58" s="55">
        <v>27</v>
      </c>
      <c r="B58" s="23" t="s">
        <v>40</v>
      </c>
      <c r="C58" s="25" t="s">
        <v>16</v>
      </c>
      <c r="D58" s="20"/>
      <c r="E58" s="20"/>
      <c r="F58" s="20"/>
      <c r="G58" s="20"/>
      <c r="H58" s="20"/>
    </row>
    <row r="59" spans="1:8" ht="56.25" hidden="1" outlineLevel="2">
      <c r="A59" s="55">
        <v>28</v>
      </c>
      <c r="B59" s="23" t="s">
        <v>41</v>
      </c>
      <c r="C59" s="25" t="s">
        <v>16</v>
      </c>
      <c r="D59" s="20"/>
      <c r="E59" s="20"/>
      <c r="F59" s="20"/>
      <c r="G59" s="20"/>
      <c r="H59" s="20"/>
    </row>
    <row r="60" spans="1:8" ht="56.25" hidden="1" outlineLevel="2">
      <c r="A60" s="55">
        <v>29</v>
      </c>
      <c r="B60" s="23" t="s">
        <v>42</v>
      </c>
      <c r="C60" s="25" t="s">
        <v>16</v>
      </c>
      <c r="D60" s="20"/>
      <c r="E60" s="20"/>
      <c r="F60" s="20"/>
      <c r="G60" s="20"/>
      <c r="H60" s="20"/>
    </row>
    <row r="61" spans="1:8" ht="67.5" hidden="1" outlineLevel="2">
      <c r="A61" s="55">
        <v>30</v>
      </c>
      <c r="B61" s="23" t="s">
        <v>43</v>
      </c>
      <c r="C61" s="25" t="s">
        <v>16</v>
      </c>
      <c r="D61" s="20"/>
      <c r="E61" s="20"/>
      <c r="F61" s="20"/>
      <c r="G61" s="20"/>
      <c r="H61" s="20"/>
    </row>
    <row r="62" spans="1:8" ht="56.25" hidden="1" outlineLevel="2">
      <c r="A62" s="55">
        <v>31</v>
      </c>
      <c r="B62" s="33" t="s">
        <v>44</v>
      </c>
      <c r="C62" s="25" t="s">
        <v>16</v>
      </c>
      <c r="D62" s="20"/>
      <c r="E62" s="20"/>
      <c r="F62" s="20"/>
      <c r="G62" s="20"/>
      <c r="H62" s="20"/>
    </row>
    <row r="63" spans="1:8" ht="78.75" hidden="1" outlineLevel="2">
      <c r="A63" s="55">
        <v>32</v>
      </c>
      <c r="B63" s="23" t="s">
        <v>45</v>
      </c>
      <c r="C63" s="25" t="s">
        <v>8</v>
      </c>
      <c r="D63" s="21"/>
      <c r="E63" s="21"/>
      <c r="F63" s="21"/>
      <c r="G63" s="21"/>
      <c r="H63" s="21"/>
    </row>
    <row r="64" spans="1:8" ht="56.25" hidden="1" outlineLevel="2">
      <c r="A64" s="55">
        <v>33</v>
      </c>
      <c r="B64" s="23" t="s">
        <v>46</v>
      </c>
      <c r="C64" s="25" t="s">
        <v>8</v>
      </c>
      <c r="D64" s="20"/>
      <c r="E64" s="20"/>
      <c r="F64" s="20"/>
      <c r="G64" s="20"/>
      <c r="H64" s="20"/>
    </row>
    <row r="65" spans="1:8" ht="67.5" hidden="1" outlineLevel="2">
      <c r="A65" s="55">
        <v>34</v>
      </c>
      <c r="B65" s="23" t="s">
        <v>47</v>
      </c>
      <c r="C65" s="25" t="s">
        <v>8</v>
      </c>
      <c r="D65" s="20"/>
      <c r="E65" s="20"/>
      <c r="F65" s="20"/>
      <c r="G65" s="20"/>
      <c r="H65" s="20"/>
    </row>
    <row r="66" spans="1:8" ht="67.5" hidden="1" outlineLevel="2">
      <c r="A66" s="55">
        <v>35</v>
      </c>
      <c r="B66" s="23" t="s">
        <v>48</v>
      </c>
      <c r="C66" s="25" t="s">
        <v>8</v>
      </c>
      <c r="D66" s="20"/>
      <c r="E66" s="20"/>
      <c r="F66" s="20"/>
      <c r="G66" s="20"/>
      <c r="H66" s="20"/>
    </row>
    <row r="67" spans="1:8" ht="67.5" hidden="1" outlineLevel="2">
      <c r="A67" s="55">
        <v>36</v>
      </c>
      <c r="B67" s="23" t="s">
        <v>49</v>
      </c>
      <c r="C67" s="25" t="s">
        <v>8</v>
      </c>
      <c r="D67" s="20"/>
      <c r="E67" s="20"/>
      <c r="F67" s="20"/>
      <c r="G67" s="20"/>
      <c r="H67" s="20"/>
    </row>
    <row r="68" spans="1:8" ht="56.25" hidden="1" outlineLevel="2">
      <c r="A68" s="55">
        <v>37</v>
      </c>
      <c r="B68" s="23" t="s">
        <v>50</v>
      </c>
      <c r="C68" s="25" t="s">
        <v>8</v>
      </c>
      <c r="D68" s="20"/>
      <c r="E68" s="20"/>
      <c r="F68" s="20"/>
      <c r="G68" s="20"/>
      <c r="H68" s="20"/>
    </row>
    <row r="69" spans="1:8" ht="56.25" hidden="1" outlineLevel="2">
      <c r="A69" s="55">
        <v>38</v>
      </c>
      <c r="B69" s="23" t="s">
        <v>51</v>
      </c>
      <c r="C69" s="25" t="s">
        <v>8</v>
      </c>
      <c r="D69" s="20"/>
      <c r="E69" s="20"/>
      <c r="F69" s="20"/>
      <c r="G69" s="20"/>
      <c r="H69" s="20"/>
    </row>
    <row r="70" spans="1:8" ht="67.5" hidden="1" outlineLevel="2">
      <c r="A70" s="55">
        <v>39</v>
      </c>
      <c r="B70" s="23" t="s">
        <v>52</v>
      </c>
      <c r="C70" s="25" t="s">
        <v>8</v>
      </c>
      <c r="D70" s="19"/>
      <c r="E70" s="19"/>
      <c r="F70" s="19"/>
      <c r="G70" s="19"/>
      <c r="H70" s="19"/>
    </row>
    <row r="71" spans="1:8" ht="67.5" hidden="1" outlineLevel="2">
      <c r="A71" s="55">
        <v>40</v>
      </c>
      <c r="B71" s="23" t="s">
        <v>53</v>
      </c>
      <c r="C71" s="25" t="s">
        <v>8</v>
      </c>
      <c r="D71" s="20"/>
      <c r="E71" s="20"/>
      <c r="F71" s="20"/>
      <c r="G71" s="20"/>
      <c r="H71" s="20"/>
    </row>
    <row r="72" spans="1:8" ht="67.5" hidden="1" outlineLevel="2">
      <c r="A72" s="55">
        <v>41</v>
      </c>
      <c r="B72" s="23" t="s">
        <v>54</v>
      </c>
      <c r="C72" s="25" t="s">
        <v>8</v>
      </c>
      <c r="D72" s="20"/>
      <c r="E72" s="20"/>
      <c r="F72" s="20"/>
      <c r="G72" s="20"/>
      <c r="H72" s="20"/>
    </row>
    <row r="73" spans="1:8" ht="67.5" hidden="1" outlineLevel="2">
      <c r="A73" s="55">
        <v>42</v>
      </c>
      <c r="B73" s="23" t="s">
        <v>55</v>
      </c>
      <c r="C73" s="25" t="s">
        <v>8</v>
      </c>
      <c r="D73" s="20"/>
      <c r="E73" s="20"/>
      <c r="F73" s="20"/>
      <c r="G73" s="20"/>
      <c r="H73" s="20"/>
    </row>
    <row r="74" spans="1:8" ht="78.75" hidden="1" outlineLevel="2">
      <c r="A74" s="55">
        <v>43</v>
      </c>
      <c r="B74" s="23" t="s">
        <v>56</v>
      </c>
      <c r="C74" s="25" t="s">
        <v>8</v>
      </c>
      <c r="D74" s="20"/>
      <c r="E74" s="20"/>
      <c r="F74" s="20"/>
      <c r="G74" s="20"/>
      <c r="H74" s="20"/>
    </row>
    <row r="75" spans="1:8" ht="67.5" hidden="1" outlineLevel="2">
      <c r="A75" s="55">
        <v>44</v>
      </c>
      <c r="B75" s="23" t="s">
        <v>57</v>
      </c>
      <c r="C75" s="25" t="s">
        <v>8</v>
      </c>
      <c r="D75" s="20"/>
      <c r="E75" s="20"/>
      <c r="F75" s="20"/>
      <c r="G75" s="20"/>
      <c r="H75" s="20"/>
    </row>
    <row r="76" spans="1:8" ht="56.25" hidden="1" outlineLevel="2">
      <c r="A76" s="55">
        <v>45</v>
      </c>
      <c r="B76" s="23" t="s">
        <v>58</v>
      </c>
      <c r="C76" s="25" t="s">
        <v>8</v>
      </c>
      <c r="D76" s="20"/>
      <c r="E76" s="20"/>
      <c r="F76" s="20"/>
      <c r="G76" s="20"/>
      <c r="H76" s="20"/>
    </row>
    <row r="77" spans="1:8" ht="67.5" hidden="1" outlineLevel="2">
      <c r="A77" s="55">
        <v>46</v>
      </c>
      <c r="B77" s="23" t="s">
        <v>59</v>
      </c>
      <c r="C77" s="25" t="s">
        <v>8</v>
      </c>
      <c r="D77" s="20"/>
      <c r="E77" s="20"/>
      <c r="F77" s="20"/>
      <c r="G77" s="20"/>
      <c r="H77" s="20"/>
    </row>
    <row r="78" spans="1:8" ht="67.5" hidden="1" outlineLevel="2">
      <c r="A78" s="55">
        <v>47</v>
      </c>
      <c r="B78" s="23" t="s">
        <v>60</v>
      </c>
      <c r="C78" s="25" t="s">
        <v>8</v>
      </c>
      <c r="D78" s="19"/>
      <c r="E78" s="19"/>
      <c r="F78" s="19"/>
      <c r="G78" s="20"/>
      <c r="H78" s="20"/>
    </row>
    <row r="79" spans="1:8" ht="78.75" hidden="1" outlineLevel="2">
      <c r="A79" s="55">
        <v>48</v>
      </c>
      <c r="B79" s="23" t="s">
        <v>61</v>
      </c>
      <c r="C79" s="25" t="s">
        <v>8</v>
      </c>
      <c r="D79" s="20"/>
      <c r="E79" s="20"/>
      <c r="F79" s="20"/>
      <c r="G79" s="20"/>
      <c r="H79" s="20"/>
    </row>
    <row r="80" spans="1:8" ht="67.5" hidden="1" outlineLevel="2">
      <c r="A80" s="55">
        <v>49</v>
      </c>
      <c r="B80" s="23" t="s">
        <v>62</v>
      </c>
      <c r="C80" s="25" t="s">
        <v>8</v>
      </c>
      <c r="D80" s="20"/>
      <c r="E80" s="20"/>
      <c r="F80" s="20"/>
      <c r="G80" s="20"/>
      <c r="H80" s="20"/>
    </row>
    <row r="81" spans="1:8" ht="78.75" hidden="1" outlineLevel="2">
      <c r="A81" s="55">
        <v>50</v>
      </c>
      <c r="B81" s="23" t="s">
        <v>63</v>
      </c>
      <c r="C81" s="25" t="s">
        <v>8</v>
      </c>
      <c r="D81" s="19"/>
      <c r="E81" s="19"/>
      <c r="F81" s="19"/>
      <c r="G81" s="19"/>
      <c r="H81" s="19"/>
    </row>
    <row r="82" spans="1:8" ht="67.5" hidden="1" outlineLevel="2">
      <c r="A82" s="55">
        <v>51</v>
      </c>
      <c r="B82" s="23" t="s">
        <v>64</v>
      </c>
      <c r="C82" s="25" t="s">
        <v>8</v>
      </c>
      <c r="D82" s="20"/>
      <c r="E82" s="20"/>
      <c r="F82" s="20"/>
      <c r="G82" s="20"/>
      <c r="H82" s="20"/>
    </row>
    <row r="83" spans="1:8" ht="56.25" hidden="1" outlineLevel="2">
      <c r="A83" s="55">
        <v>52</v>
      </c>
      <c r="B83" s="23" t="s">
        <v>65</v>
      </c>
      <c r="C83" s="25" t="s">
        <v>8</v>
      </c>
      <c r="D83" s="20"/>
      <c r="E83" s="20"/>
      <c r="F83" s="20"/>
      <c r="G83" s="20"/>
      <c r="H83" s="20"/>
    </row>
    <row r="84" spans="1:8" ht="56.25" hidden="1" outlineLevel="2">
      <c r="A84" s="55">
        <v>53</v>
      </c>
      <c r="B84" s="23" t="s">
        <v>66</v>
      </c>
      <c r="C84" s="25" t="s">
        <v>8</v>
      </c>
      <c r="D84" s="19"/>
      <c r="E84" s="19"/>
      <c r="F84" s="19"/>
      <c r="G84" s="19"/>
      <c r="H84" s="19"/>
    </row>
    <row r="85" spans="1:8" ht="78.75" hidden="1" outlineLevel="2">
      <c r="A85" s="55">
        <v>54</v>
      </c>
      <c r="B85" s="23" t="s">
        <v>67</v>
      </c>
      <c r="C85" s="25" t="s">
        <v>8</v>
      </c>
      <c r="D85" s="20"/>
      <c r="E85" s="20"/>
      <c r="F85" s="20"/>
      <c r="G85" s="20"/>
      <c r="H85" s="20"/>
    </row>
    <row r="86" spans="1:8" ht="67.5" hidden="1" outlineLevel="2">
      <c r="A86" s="55">
        <v>55</v>
      </c>
      <c r="B86" s="23" t="s">
        <v>68</v>
      </c>
      <c r="C86" s="25" t="s">
        <v>8</v>
      </c>
      <c r="D86" s="19"/>
      <c r="E86" s="19"/>
      <c r="F86" s="19"/>
      <c r="G86" s="19"/>
      <c r="H86" s="19"/>
    </row>
    <row r="87" spans="1:8" ht="45" hidden="1" collapsed="1">
      <c r="A87" s="55"/>
      <c r="B87" s="23" t="s">
        <v>69</v>
      </c>
      <c r="C87" s="25" t="s">
        <v>8</v>
      </c>
      <c r="D87" s="20"/>
      <c r="E87" s="20"/>
      <c r="F87" s="20"/>
      <c r="G87" s="20"/>
      <c r="H87" s="20"/>
    </row>
    <row r="88" spans="1:8" s="78" customFormat="1" ht="11.25">
      <c r="A88" s="53"/>
      <c r="B88" s="85" t="s">
        <v>176</v>
      </c>
      <c r="C88" s="86"/>
      <c r="D88" s="86"/>
      <c r="E88" s="86"/>
      <c r="F88" s="86"/>
      <c r="G88" s="86"/>
      <c r="H88" s="87"/>
    </row>
    <row r="89" spans="1:8">
      <c r="A89" s="57" t="s">
        <v>157</v>
      </c>
      <c r="B89" s="24" t="s">
        <v>162</v>
      </c>
      <c r="C89" s="25"/>
      <c r="D89" s="20"/>
      <c r="E89" s="20"/>
      <c r="F89" s="20"/>
      <c r="G89" s="20"/>
      <c r="H89" s="20"/>
    </row>
    <row r="90" spans="1:8" ht="45">
      <c r="A90" s="55" t="s">
        <v>163</v>
      </c>
      <c r="B90" s="23" t="s">
        <v>70</v>
      </c>
      <c r="C90" s="25" t="s">
        <v>16</v>
      </c>
      <c r="D90" s="50">
        <f>D91+D92</f>
        <v>90420</v>
      </c>
      <c r="E90" s="50">
        <f>E91+E92</f>
        <v>121466</v>
      </c>
      <c r="F90" s="50">
        <f>F91+F92</f>
        <v>131569.29999999999</v>
      </c>
      <c r="G90" s="50">
        <f>G91+G92</f>
        <v>142580.76500000001</v>
      </c>
      <c r="H90" s="50">
        <f>H91+H92</f>
        <v>154586.10325000004</v>
      </c>
    </row>
    <row r="91" spans="1:8" ht="33.75">
      <c r="A91" s="55" t="s">
        <v>165</v>
      </c>
      <c r="B91" s="23" t="s">
        <v>71</v>
      </c>
      <c r="C91" s="25" t="s">
        <v>16</v>
      </c>
      <c r="D91" s="43">
        <v>40300</v>
      </c>
      <c r="E91" s="43">
        <v>80600</v>
      </c>
      <c r="F91" s="43">
        <f>E91*1.1</f>
        <v>88660</v>
      </c>
      <c r="G91" s="43">
        <f>F91*1.1</f>
        <v>97526.000000000015</v>
      </c>
      <c r="H91" s="43">
        <f>G91*1.1</f>
        <v>107278.60000000002</v>
      </c>
    </row>
    <row r="92" spans="1:8" ht="33.75">
      <c r="A92" s="58" t="s">
        <v>166</v>
      </c>
      <c r="B92" s="23" t="s">
        <v>72</v>
      </c>
      <c r="C92" s="25" t="s">
        <v>16</v>
      </c>
      <c r="D92" s="43">
        <v>50120</v>
      </c>
      <c r="E92" s="43">
        <v>40866</v>
      </c>
      <c r="F92" s="43">
        <f>E92*1.05</f>
        <v>42909.3</v>
      </c>
      <c r="G92" s="43">
        <f>F92*1.05</f>
        <v>45054.765000000007</v>
      </c>
      <c r="H92" s="43">
        <f>G92*1.05</f>
        <v>47307.503250000009</v>
      </c>
    </row>
    <row r="93" spans="1:8" ht="67.5">
      <c r="A93" s="55" t="s">
        <v>164</v>
      </c>
      <c r="B93" s="23" t="s">
        <v>73</v>
      </c>
      <c r="C93" s="25" t="s">
        <v>8</v>
      </c>
      <c r="D93" s="51"/>
      <c r="E93" s="51">
        <f t="shared" ref="E93:H95" si="0">E90/D90</f>
        <v>1.3433532404335324</v>
      </c>
      <c r="F93" s="51">
        <f t="shared" si="0"/>
        <v>1.0831780086608598</v>
      </c>
      <c r="G93" s="51">
        <f t="shared" si="0"/>
        <v>1.0836932703905853</v>
      </c>
      <c r="H93" s="51">
        <f t="shared" si="0"/>
        <v>1.0842002653724017</v>
      </c>
    </row>
    <row r="94" spans="1:8" ht="22.5">
      <c r="A94" s="55" t="s">
        <v>167</v>
      </c>
      <c r="B94" s="23" t="s">
        <v>74</v>
      </c>
      <c r="C94" s="25" t="s">
        <v>8</v>
      </c>
      <c r="D94" s="51"/>
      <c r="E94" s="51">
        <f t="shared" si="0"/>
        <v>2</v>
      </c>
      <c r="F94" s="51">
        <f t="shared" si="0"/>
        <v>1.1000000000000001</v>
      </c>
      <c r="G94" s="51">
        <f t="shared" si="0"/>
        <v>1.1000000000000001</v>
      </c>
      <c r="H94" s="51">
        <f t="shared" si="0"/>
        <v>1.1000000000000001</v>
      </c>
    </row>
    <row r="95" spans="1:8" ht="22.5">
      <c r="A95" s="55" t="s">
        <v>168</v>
      </c>
      <c r="B95" s="23" t="s">
        <v>75</v>
      </c>
      <c r="C95" s="25" t="s">
        <v>8</v>
      </c>
      <c r="D95" s="51"/>
      <c r="E95" s="51">
        <f t="shared" si="0"/>
        <v>0.81536312849162007</v>
      </c>
      <c r="F95" s="51">
        <f t="shared" si="0"/>
        <v>1.05</v>
      </c>
      <c r="G95" s="51">
        <f t="shared" si="0"/>
        <v>1.05</v>
      </c>
      <c r="H95" s="51">
        <f t="shared" si="0"/>
        <v>1.05</v>
      </c>
    </row>
    <row r="96" spans="1:8" ht="33.75" hidden="1">
      <c r="A96" s="55" t="s">
        <v>169</v>
      </c>
      <c r="B96" s="23" t="s">
        <v>88</v>
      </c>
      <c r="C96" s="25"/>
      <c r="D96" s="20"/>
      <c r="E96" s="20"/>
      <c r="F96" s="20"/>
      <c r="G96" s="20"/>
      <c r="H96" s="20"/>
    </row>
    <row r="97" spans="1:8">
      <c r="A97" s="55" t="s">
        <v>170</v>
      </c>
      <c r="B97" s="23" t="s">
        <v>89</v>
      </c>
      <c r="C97" s="25" t="s">
        <v>78</v>
      </c>
      <c r="D97" s="43">
        <v>5300</v>
      </c>
      <c r="E97" s="43">
        <v>10200</v>
      </c>
      <c r="F97" s="43">
        <f>E97*1.1</f>
        <v>11220</v>
      </c>
      <c r="G97" s="43">
        <f>F97*1.1</f>
        <v>12342.000000000002</v>
      </c>
      <c r="H97" s="43">
        <f>G97*1.1</f>
        <v>13576.200000000003</v>
      </c>
    </row>
    <row r="98" spans="1:8" hidden="1">
      <c r="A98" s="55" t="s">
        <v>171</v>
      </c>
      <c r="B98" s="23" t="s">
        <v>90</v>
      </c>
      <c r="C98" s="25" t="s">
        <v>78</v>
      </c>
      <c r="D98" s="43"/>
      <c r="E98" s="43"/>
      <c r="F98" s="43"/>
      <c r="G98" s="43"/>
      <c r="H98" s="43"/>
    </row>
    <row r="99" spans="1:8" hidden="1">
      <c r="A99" s="55" t="s">
        <v>172</v>
      </c>
      <c r="B99" s="23" t="s">
        <v>91</v>
      </c>
      <c r="C99" s="25" t="s">
        <v>78</v>
      </c>
      <c r="D99" s="43"/>
      <c r="E99" s="43"/>
      <c r="F99" s="43"/>
      <c r="G99" s="43"/>
      <c r="H99" s="43"/>
    </row>
    <row r="100" spans="1:8">
      <c r="A100" s="59" t="s">
        <v>174</v>
      </c>
      <c r="B100" s="23" t="s">
        <v>92</v>
      </c>
      <c r="C100" s="25" t="s">
        <v>78</v>
      </c>
      <c r="D100" s="43">
        <v>270</v>
      </c>
      <c r="E100" s="43">
        <v>280</v>
      </c>
      <c r="F100" s="43">
        <f t="shared" ref="F100:H101" si="1">E100*1.05</f>
        <v>294</v>
      </c>
      <c r="G100" s="43">
        <f t="shared" si="1"/>
        <v>308.7</v>
      </c>
      <c r="H100" s="43">
        <f t="shared" si="1"/>
        <v>324.13499999999999</v>
      </c>
    </row>
    <row r="101" spans="1:8">
      <c r="A101" s="55" t="s">
        <v>173</v>
      </c>
      <c r="B101" s="23" t="s">
        <v>93</v>
      </c>
      <c r="C101" s="25" t="s">
        <v>78</v>
      </c>
      <c r="D101" s="43">
        <v>1000</v>
      </c>
      <c r="E101" s="43">
        <v>880</v>
      </c>
      <c r="F101" s="43">
        <f t="shared" si="1"/>
        <v>924</v>
      </c>
      <c r="G101" s="43">
        <f t="shared" si="1"/>
        <v>970.2</v>
      </c>
      <c r="H101" s="43">
        <f t="shared" si="1"/>
        <v>1018.71</v>
      </c>
    </row>
    <row r="102" spans="1:8" hidden="1">
      <c r="A102" s="55" t="s">
        <v>175</v>
      </c>
      <c r="B102" s="23" t="s">
        <v>94</v>
      </c>
      <c r="C102" s="25" t="s">
        <v>95</v>
      </c>
      <c r="D102" s="43"/>
      <c r="E102" s="43"/>
      <c r="F102" s="43"/>
      <c r="G102" s="43"/>
      <c r="H102" s="43"/>
    </row>
    <row r="103" spans="1:8" hidden="1">
      <c r="A103" s="55" t="s">
        <v>181</v>
      </c>
      <c r="B103" s="23" t="s">
        <v>96</v>
      </c>
      <c r="C103" s="25" t="s">
        <v>78</v>
      </c>
      <c r="D103" s="43"/>
      <c r="E103" s="43"/>
      <c r="F103" s="43"/>
      <c r="G103" s="43"/>
      <c r="H103" s="43"/>
    </row>
    <row r="104" spans="1:8" ht="45" hidden="1">
      <c r="A104" s="55" t="s">
        <v>182</v>
      </c>
      <c r="B104" s="23" t="s">
        <v>97</v>
      </c>
      <c r="C104" s="25"/>
      <c r="D104" s="43"/>
      <c r="E104" s="43"/>
      <c r="F104" s="43"/>
      <c r="G104" s="43"/>
      <c r="H104" s="43"/>
    </row>
    <row r="105" spans="1:8" ht="22.5" hidden="1">
      <c r="A105" s="55" t="s">
        <v>183</v>
      </c>
      <c r="B105" s="23" t="s">
        <v>76</v>
      </c>
      <c r="C105" s="25"/>
      <c r="D105" s="43"/>
      <c r="E105" s="43"/>
      <c r="F105" s="43"/>
      <c r="G105" s="43"/>
      <c r="H105" s="43"/>
    </row>
    <row r="106" spans="1:8">
      <c r="A106" s="55" t="s">
        <v>184</v>
      </c>
      <c r="B106" s="23" t="s">
        <v>77</v>
      </c>
      <c r="C106" s="20" t="s">
        <v>78</v>
      </c>
      <c r="D106" s="43">
        <v>4000</v>
      </c>
      <c r="E106" s="43">
        <v>5000</v>
      </c>
      <c r="F106" s="43">
        <v>5500</v>
      </c>
      <c r="G106" s="43">
        <v>5700</v>
      </c>
      <c r="H106" s="43">
        <v>5800</v>
      </c>
    </row>
    <row r="107" spans="1:8">
      <c r="A107" s="55" t="s">
        <v>185</v>
      </c>
      <c r="B107" s="23" t="s">
        <v>79</v>
      </c>
      <c r="C107" s="20" t="s">
        <v>78</v>
      </c>
      <c r="D107" s="43">
        <v>5000</v>
      </c>
      <c r="E107" s="43">
        <v>5500</v>
      </c>
      <c r="F107" s="43">
        <v>6000</v>
      </c>
      <c r="G107" s="43">
        <v>6500</v>
      </c>
      <c r="H107" s="43">
        <v>7000</v>
      </c>
    </row>
    <row r="108" spans="1:8">
      <c r="A108" s="55" t="s">
        <v>186</v>
      </c>
      <c r="B108" s="23" t="s">
        <v>80</v>
      </c>
      <c r="C108" s="20" t="s">
        <v>78</v>
      </c>
      <c r="D108" s="43">
        <v>600</v>
      </c>
      <c r="E108" s="43">
        <v>600</v>
      </c>
      <c r="F108" s="43">
        <v>700</v>
      </c>
      <c r="G108" s="43">
        <v>800</v>
      </c>
      <c r="H108" s="43">
        <v>850</v>
      </c>
    </row>
    <row r="109" spans="1:8">
      <c r="A109" s="55" t="s">
        <v>187</v>
      </c>
      <c r="B109" s="23" t="s">
        <v>432</v>
      </c>
      <c r="C109" s="20" t="s">
        <v>78</v>
      </c>
      <c r="D109" s="43">
        <v>300</v>
      </c>
      <c r="E109" s="43">
        <v>500</v>
      </c>
      <c r="F109" s="43">
        <v>600</v>
      </c>
      <c r="G109" s="43">
        <v>800</v>
      </c>
      <c r="H109" s="43">
        <v>1000</v>
      </c>
    </row>
    <row r="110" spans="1:8" hidden="1">
      <c r="A110" s="55" t="s">
        <v>188</v>
      </c>
      <c r="B110" s="23" t="s">
        <v>81</v>
      </c>
      <c r="C110" s="25" t="s">
        <v>82</v>
      </c>
      <c r="D110" s="43"/>
      <c r="E110" s="43"/>
      <c r="F110" s="43"/>
      <c r="G110" s="43"/>
      <c r="H110" s="43"/>
    </row>
    <row r="111" spans="1:8" hidden="1">
      <c r="A111" s="55" t="s">
        <v>189</v>
      </c>
      <c r="B111" s="23" t="s">
        <v>83</v>
      </c>
      <c r="C111" s="25" t="s">
        <v>82</v>
      </c>
      <c r="D111" s="43"/>
      <c r="E111" s="43"/>
      <c r="F111" s="43"/>
      <c r="G111" s="43"/>
      <c r="H111" s="43"/>
    </row>
    <row r="112" spans="1:8" hidden="1">
      <c r="A112" s="55" t="s">
        <v>190</v>
      </c>
      <c r="B112" s="23" t="s">
        <v>84</v>
      </c>
      <c r="C112" s="25" t="s">
        <v>82</v>
      </c>
      <c r="D112" s="43"/>
      <c r="E112" s="43"/>
      <c r="F112" s="43"/>
      <c r="G112" s="43"/>
      <c r="H112" s="43"/>
    </row>
    <row r="113" spans="1:8" hidden="1">
      <c r="A113" s="55" t="s">
        <v>191</v>
      </c>
      <c r="B113" s="23" t="s">
        <v>85</v>
      </c>
      <c r="C113" s="25" t="s">
        <v>82</v>
      </c>
      <c r="D113" s="43"/>
      <c r="E113" s="43"/>
      <c r="F113" s="43"/>
      <c r="G113" s="43"/>
      <c r="H113" s="43"/>
    </row>
    <row r="114" spans="1:8" hidden="1">
      <c r="A114" s="59" t="s">
        <v>192</v>
      </c>
      <c r="B114" s="23" t="s">
        <v>86</v>
      </c>
      <c r="C114" s="25" t="s">
        <v>82</v>
      </c>
      <c r="D114" s="43"/>
      <c r="E114" s="43"/>
      <c r="F114" s="43"/>
      <c r="G114" s="43"/>
      <c r="H114" s="43"/>
    </row>
    <row r="115" spans="1:8" hidden="1">
      <c r="A115" s="55" t="s">
        <v>193</v>
      </c>
      <c r="B115" s="23" t="s">
        <v>87</v>
      </c>
      <c r="C115" s="25" t="s">
        <v>82</v>
      </c>
      <c r="D115" s="43"/>
      <c r="E115" s="43"/>
      <c r="F115" s="43"/>
      <c r="G115" s="43"/>
      <c r="H115" s="43"/>
    </row>
    <row r="116" spans="1:8">
      <c r="A116" s="55" t="s">
        <v>194</v>
      </c>
      <c r="B116" s="23" t="s">
        <v>98</v>
      </c>
      <c r="C116" s="25" t="s">
        <v>99</v>
      </c>
      <c r="D116" s="43">
        <v>51812</v>
      </c>
      <c r="E116" s="43">
        <v>46948</v>
      </c>
      <c r="F116" s="43">
        <f>E116*1.05-1000</f>
        <v>48295.4</v>
      </c>
      <c r="G116" s="43">
        <f>F116*1.05-500</f>
        <v>50210.170000000006</v>
      </c>
      <c r="H116" s="43">
        <f>G116*1.05+1000</f>
        <v>53720.678500000009</v>
      </c>
    </row>
    <row r="117" spans="1:8" ht="22.5">
      <c r="A117" s="55" t="s">
        <v>195</v>
      </c>
      <c r="B117" s="23" t="s">
        <v>100</v>
      </c>
      <c r="C117" s="25" t="s">
        <v>8</v>
      </c>
      <c r="D117" s="51"/>
      <c r="E117" s="51">
        <f>E116/D116</f>
        <v>0.90612213386860185</v>
      </c>
      <c r="F117" s="51">
        <f>F116/E116</f>
        <v>1.0286998381187697</v>
      </c>
      <c r="G117" s="51">
        <f>G116/F116</f>
        <v>1.0396470471307828</v>
      </c>
      <c r="H117" s="51">
        <f>H116/G116</f>
        <v>1.0699162838922873</v>
      </c>
    </row>
    <row r="118" spans="1:8">
      <c r="A118" s="55" t="s">
        <v>196</v>
      </c>
      <c r="B118" s="23" t="s">
        <v>101</v>
      </c>
      <c r="C118" s="25" t="s">
        <v>99</v>
      </c>
      <c r="D118" s="43">
        <v>2940</v>
      </c>
      <c r="E118" s="43">
        <v>2969</v>
      </c>
      <c r="F118" s="43">
        <v>3100</v>
      </c>
      <c r="G118" s="43">
        <v>3200</v>
      </c>
      <c r="H118" s="43">
        <v>3300</v>
      </c>
    </row>
    <row r="119" spans="1:8" ht="22.5">
      <c r="A119" s="55" t="s">
        <v>197</v>
      </c>
      <c r="B119" s="23" t="s">
        <v>102</v>
      </c>
      <c r="C119" s="25" t="s">
        <v>8</v>
      </c>
      <c r="D119" s="51"/>
      <c r="E119" s="51">
        <f>E118/D118</f>
        <v>1.0098639455782312</v>
      </c>
      <c r="F119" s="51">
        <f>F118/E118</f>
        <v>1.0441226002020882</v>
      </c>
      <c r="G119" s="51">
        <f>G118/F118</f>
        <v>1.032258064516129</v>
      </c>
      <c r="H119" s="51">
        <f>H118/G118</f>
        <v>1.03125</v>
      </c>
    </row>
    <row r="120" spans="1:8" ht="45">
      <c r="A120" s="55" t="s">
        <v>198</v>
      </c>
      <c r="B120" s="23" t="s">
        <v>110</v>
      </c>
      <c r="C120" s="25" t="s">
        <v>99</v>
      </c>
      <c r="D120" s="43">
        <v>49732</v>
      </c>
      <c r="E120" s="43">
        <v>41062</v>
      </c>
      <c r="F120" s="43">
        <v>41500</v>
      </c>
      <c r="G120" s="43">
        <v>42000</v>
      </c>
      <c r="H120" s="43">
        <v>44000</v>
      </c>
    </row>
    <row r="121" spans="1:8" ht="45">
      <c r="A121" s="55" t="s">
        <v>199</v>
      </c>
      <c r="B121" s="23" t="s">
        <v>111</v>
      </c>
      <c r="C121" s="25" t="s">
        <v>8</v>
      </c>
      <c r="D121" s="51"/>
      <c r="E121" s="51">
        <f>E120/D120</f>
        <v>0.82566556744148634</v>
      </c>
      <c r="F121" s="51">
        <f>F120/E120</f>
        <v>1.0106667965515561</v>
      </c>
      <c r="G121" s="51">
        <f>G120/F120</f>
        <v>1.0120481927710843</v>
      </c>
      <c r="H121" s="51">
        <f>H120/G120</f>
        <v>1.0476190476190477</v>
      </c>
    </row>
    <row r="122" spans="1:8" ht="22.5">
      <c r="A122" s="55" t="s">
        <v>200</v>
      </c>
      <c r="B122" s="23" t="s">
        <v>112</v>
      </c>
      <c r="C122" s="25" t="s">
        <v>113</v>
      </c>
      <c r="D122" s="43">
        <v>110</v>
      </c>
      <c r="E122" s="43">
        <v>112</v>
      </c>
      <c r="F122" s="43">
        <v>115</v>
      </c>
      <c r="G122" s="43">
        <v>120</v>
      </c>
      <c r="H122" s="43">
        <v>125</v>
      </c>
    </row>
    <row r="123" spans="1:8" ht="22.5">
      <c r="A123" s="55" t="s">
        <v>201</v>
      </c>
      <c r="B123" s="23" t="s">
        <v>114</v>
      </c>
      <c r="C123" s="25" t="s">
        <v>113</v>
      </c>
      <c r="D123" s="43">
        <v>54</v>
      </c>
      <c r="E123" s="43">
        <v>54</v>
      </c>
      <c r="F123" s="43">
        <v>55</v>
      </c>
      <c r="G123" s="43">
        <v>56</v>
      </c>
      <c r="H123" s="43">
        <v>57</v>
      </c>
    </row>
    <row r="124" spans="1:8" ht="33.75">
      <c r="A124" s="55" t="s">
        <v>202</v>
      </c>
      <c r="B124" s="23" t="s">
        <v>115</v>
      </c>
      <c r="C124" s="25" t="s">
        <v>113</v>
      </c>
      <c r="D124" s="43">
        <v>14</v>
      </c>
      <c r="E124" s="43">
        <v>14</v>
      </c>
      <c r="F124" s="43">
        <v>15</v>
      </c>
      <c r="G124" s="43">
        <v>16</v>
      </c>
      <c r="H124" s="43">
        <v>17</v>
      </c>
    </row>
    <row r="125" spans="1:8" ht="22.5" hidden="1">
      <c r="A125" s="55" t="s">
        <v>203</v>
      </c>
      <c r="B125" s="23" t="s">
        <v>103</v>
      </c>
      <c r="C125" s="25" t="s">
        <v>99</v>
      </c>
      <c r="D125" s="20"/>
      <c r="E125" s="20"/>
      <c r="F125" s="20"/>
      <c r="G125" s="20"/>
      <c r="H125" s="20"/>
    </row>
    <row r="126" spans="1:8" ht="33.75" hidden="1">
      <c r="A126" s="55" t="s">
        <v>204</v>
      </c>
      <c r="B126" s="23" t="s">
        <v>104</v>
      </c>
      <c r="C126" s="25" t="s">
        <v>8</v>
      </c>
      <c r="D126" s="20"/>
      <c r="E126" s="20"/>
      <c r="F126" s="20"/>
      <c r="G126" s="20"/>
      <c r="H126" s="20"/>
    </row>
    <row r="127" spans="1:8" ht="22.5" hidden="1">
      <c r="A127" s="60" t="s">
        <v>205</v>
      </c>
      <c r="B127" s="23" t="s">
        <v>105</v>
      </c>
      <c r="C127" s="25" t="s">
        <v>106</v>
      </c>
      <c r="D127" s="20"/>
      <c r="E127" s="20"/>
      <c r="F127" s="20"/>
      <c r="G127" s="20"/>
      <c r="H127" s="20"/>
    </row>
    <row r="128" spans="1:8" ht="22.5" hidden="1">
      <c r="A128" s="55" t="s">
        <v>206</v>
      </c>
      <c r="B128" s="23" t="s">
        <v>107</v>
      </c>
      <c r="C128" s="25" t="s">
        <v>14</v>
      </c>
      <c r="D128" s="19"/>
      <c r="E128" s="19"/>
      <c r="F128" s="19"/>
      <c r="G128" s="19"/>
      <c r="H128" s="19"/>
    </row>
    <row r="129" spans="1:8" ht="22.5">
      <c r="A129" s="55" t="s">
        <v>207</v>
      </c>
      <c r="B129" s="23" t="s">
        <v>108</v>
      </c>
      <c r="C129" s="25" t="s">
        <v>109</v>
      </c>
      <c r="D129" s="51">
        <v>23.7</v>
      </c>
      <c r="E129" s="51">
        <v>23.7</v>
      </c>
      <c r="F129" s="51">
        <v>23.7</v>
      </c>
      <c r="G129" s="51">
        <v>23.7</v>
      </c>
      <c r="H129" s="51">
        <v>23.7</v>
      </c>
    </row>
    <row r="130" spans="1:8" s="78" customFormat="1" ht="11.25">
      <c r="A130" s="53"/>
      <c r="B130" s="85" t="s">
        <v>177</v>
      </c>
      <c r="C130" s="86"/>
      <c r="D130" s="86"/>
      <c r="E130" s="86"/>
      <c r="F130" s="86"/>
      <c r="G130" s="86"/>
      <c r="H130" s="87"/>
    </row>
    <row r="131" spans="1:8" ht="22.5">
      <c r="A131" s="56" t="s">
        <v>459</v>
      </c>
      <c r="B131" s="23" t="s">
        <v>116</v>
      </c>
      <c r="C131" s="25" t="s">
        <v>99</v>
      </c>
      <c r="D131" s="51">
        <v>2871.3</v>
      </c>
      <c r="E131" s="51">
        <v>2725.27</v>
      </c>
      <c r="F131" s="51">
        <v>1757.81</v>
      </c>
      <c r="G131" s="51">
        <v>1716.09</v>
      </c>
      <c r="H131" s="51">
        <v>1776.71</v>
      </c>
    </row>
    <row r="132" spans="1:8" ht="33.75">
      <c r="A132" s="56" t="s">
        <v>460</v>
      </c>
      <c r="B132" s="23" t="s">
        <v>117</v>
      </c>
      <c r="C132" s="25" t="s">
        <v>8</v>
      </c>
      <c r="D132" s="51">
        <f>D131*100/6502.41</f>
        <v>44.157473921207675</v>
      </c>
      <c r="E132" s="51">
        <f>E131*100/9002.15</f>
        <v>30.273545764067475</v>
      </c>
      <c r="F132" s="51">
        <f>F131*100/6300.89</f>
        <v>27.897804913274154</v>
      </c>
      <c r="G132" s="51">
        <f>G131*100/5808.37</f>
        <v>29.545121953319089</v>
      </c>
      <c r="H132" s="51">
        <f>H131*100/5880.99</f>
        <v>30.211069904896966</v>
      </c>
    </row>
    <row r="133" spans="1:8" s="78" customFormat="1" ht="10.5">
      <c r="A133" s="53"/>
      <c r="B133" s="79" t="s">
        <v>178</v>
      </c>
      <c r="C133" s="80"/>
      <c r="D133" s="30"/>
      <c r="E133" s="30"/>
      <c r="F133" s="30"/>
      <c r="G133" s="30"/>
      <c r="H133" s="30"/>
    </row>
    <row r="134" spans="1:8" ht="33.75">
      <c r="A134" s="55" t="s">
        <v>208</v>
      </c>
      <c r="B134" s="33" t="s">
        <v>179</v>
      </c>
      <c r="C134" s="44" t="s">
        <v>99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</row>
    <row r="135" spans="1:8" ht="22.5">
      <c r="A135" s="55" t="s">
        <v>209</v>
      </c>
      <c r="B135" s="33" t="s">
        <v>180</v>
      </c>
      <c r="C135" s="44" t="s">
        <v>99</v>
      </c>
      <c r="D135" s="51">
        <v>5.51</v>
      </c>
      <c r="E135" s="51">
        <v>34.46</v>
      </c>
      <c r="F135" s="51">
        <v>18.329999999999998</v>
      </c>
      <c r="G135" s="51">
        <v>18.329999999999998</v>
      </c>
      <c r="H135" s="51">
        <v>18.329999999999998</v>
      </c>
    </row>
    <row r="136" spans="1:8" s="78" customFormat="1" ht="11.25">
      <c r="A136" s="53"/>
      <c r="B136" s="85" t="s">
        <v>354</v>
      </c>
      <c r="C136" s="86"/>
      <c r="D136" s="86"/>
      <c r="E136" s="86"/>
      <c r="F136" s="86"/>
      <c r="G136" s="86"/>
      <c r="H136" s="87"/>
    </row>
    <row r="137" spans="1:8">
      <c r="A137" s="61" t="s">
        <v>356</v>
      </c>
      <c r="B137" s="70" t="s">
        <v>212</v>
      </c>
      <c r="C137" s="71" t="s">
        <v>213</v>
      </c>
      <c r="D137" s="68">
        <v>3</v>
      </c>
      <c r="E137" s="68">
        <v>3</v>
      </c>
      <c r="F137" s="68">
        <v>3</v>
      </c>
      <c r="G137" s="68">
        <v>3</v>
      </c>
      <c r="H137" s="68">
        <v>3</v>
      </c>
    </row>
    <row r="138" spans="1:8">
      <c r="A138" s="62" t="s">
        <v>269</v>
      </c>
      <c r="B138" s="72" t="s">
        <v>214</v>
      </c>
      <c r="C138" s="66" t="s">
        <v>213</v>
      </c>
      <c r="D138" s="69">
        <v>436047</v>
      </c>
      <c r="E138" s="69">
        <v>462761</v>
      </c>
      <c r="F138" s="69">
        <v>508284</v>
      </c>
      <c r="G138" s="69">
        <v>543196</v>
      </c>
      <c r="H138" s="69">
        <v>580560</v>
      </c>
    </row>
    <row r="139" spans="1:8" ht="22.5">
      <c r="A139" s="63" t="s">
        <v>270</v>
      </c>
      <c r="B139" s="73" t="s">
        <v>215</v>
      </c>
      <c r="C139" s="66" t="s">
        <v>141</v>
      </c>
      <c r="D139" s="43">
        <v>494415</v>
      </c>
      <c r="E139" s="43">
        <v>498915</v>
      </c>
      <c r="F139" s="43">
        <v>503415</v>
      </c>
      <c r="G139" s="43">
        <v>510415</v>
      </c>
      <c r="H139" s="43">
        <v>518415</v>
      </c>
    </row>
    <row r="140" spans="1:8">
      <c r="A140" s="64" t="s">
        <v>428</v>
      </c>
      <c r="B140" s="74" t="s">
        <v>216</v>
      </c>
      <c r="C140" s="66" t="s">
        <v>82</v>
      </c>
      <c r="D140" s="52">
        <v>1</v>
      </c>
      <c r="E140" s="52">
        <v>1</v>
      </c>
      <c r="F140" s="52">
        <v>1</v>
      </c>
      <c r="G140" s="52">
        <v>1</v>
      </c>
      <c r="H140" s="52">
        <v>1</v>
      </c>
    </row>
    <row r="141" spans="1:8" ht="22.5">
      <c r="A141" s="64" t="s">
        <v>429</v>
      </c>
      <c r="B141" s="70" t="s">
        <v>217</v>
      </c>
      <c r="C141" s="66" t="s">
        <v>141</v>
      </c>
      <c r="D141" s="52">
        <v>0.1</v>
      </c>
      <c r="E141" s="52">
        <v>0</v>
      </c>
      <c r="F141" s="52"/>
      <c r="G141" s="52"/>
      <c r="H141" s="52">
        <v>0</v>
      </c>
    </row>
    <row r="142" spans="1:8" ht="22.5">
      <c r="A142" s="64" t="s">
        <v>430</v>
      </c>
      <c r="B142" s="70" t="s">
        <v>218</v>
      </c>
      <c r="C142" s="66" t="s">
        <v>141</v>
      </c>
      <c r="D142" s="52">
        <v>0.1</v>
      </c>
      <c r="E142" s="52">
        <v>0</v>
      </c>
      <c r="F142" s="52">
        <v>1</v>
      </c>
      <c r="G142" s="52">
        <v>1</v>
      </c>
      <c r="H142" s="52">
        <v>1</v>
      </c>
    </row>
    <row r="143" spans="1:8">
      <c r="A143" s="64" t="s">
        <v>357</v>
      </c>
      <c r="B143" s="74" t="s">
        <v>219</v>
      </c>
      <c r="C143" s="66" t="s">
        <v>141</v>
      </c>
      <c r="D143" s="52">
        <v>36.26</v>
      </c>
      <c r="E143" s="52">
        <v>36.26</v>
      </c>
      <c r="F143" s="52">
        <v>36.26</v>
      </c>
      <c r="G143" s="52">
        <v>36.26</v>
      </c>
      <c r="H143" s="52">
        <v>36.26</v>
      </c>
    </row>
    <row r="144" spans="1:8">
      <c r="A144" s="64" t="s">
        <v>358</v>
      </c>
      <c r="B144" s="70" t="s">
        <v>220</v>
      </c>
      <c r="C144" s="66" t="s">
        <v>141</v>
      </c>
      <c r="D144" s="52">
        <v>28.1</v>
      </c>
      <c r="E144" s="52">
        <v>28</v>
      </c>
      <c r="F144" s="52">
        <v>27</v>
      </c>
      <c r="G144" s="52">
        <v>26</v>
      </c>
      <c r="H144" s="52">
        <v>25</v>
      </c>
    </row>
    <row r="145" spans="1:8">
      <c r="A145" s="64" t="s">
        <v>359</v>
      </c>
      <c r="B145" s="74" t="s">
        <v>221</v>
      </c>
      <c r="C145" s="66" t="s">
        <v>141</v>
      </c>
      <c r="D145" s="52">
        <v>0.1</v>
      </c>
      <c r="E145" s="52">
        <v>0.7</v>
      </c>
      <c r="F145" s="52">
        <v>1</v>
      </c>
      <c r="G145" s="52">
        <v>1</v>
      </c>
      <c r="H145" s="52">
        <v>1</v>
      </c>
    </row>
    <row r="146" spans="1:8" hidden="1">
      <c r="A146" s="64" t="s">
        <v>360</v>
      </c>
      <c r="B146" s="74" t="s">
        <v>222</v>
      </c>
      <c r="C146" s="66" t="s">
        <v>141</v>
      </c>
      <c r="D146" s="52"/>
      <c r="E146" s="52"/>
      <c r="F146" s="52"/>
      <c r="G146" s="52"/>
      <c r="H146" s="52"/>
    </row>
    <row r="147" spans="1:8" ht="22.5">
      <c r="A147" s="64" t="s">
        <v>361</v>
      </c>
      <c r="B147" s="70" t="s">
        <v>224</v>
      </c>
      <c r="C147" s="66" t="s">
        <v>141</v>
      </c>
      <c r="D147" s="52">
        <v>3.1</v>
      </c>
      <c r="E147" s="52">
        <v>3.1</v>
      </c>
      <c r="F147" s="52">
        <v>3.1</v>
      </c>
      <c r="G147" s="52">
        <v>3.1</v>
      </c>
      <c r="H147" s="52">
        <v>3.1</v>
      </c>
    </row>
    <row r="148" spans="1:8">
      <c r="A148" s="64" t="s">
        <v>362</v>
      </c>
      <c r="B148" s="74" t="s">
        <v>220</v>
      </c>
      <c r="C148" s="66" t="s">
        <v>141</v>
      </c>
      <c r="D148" s="52">
        <v>3.1</v>
      </c>
      <c r="E148" s="52">
        <v>3.1</v>
      </c>
      <c r="F148" s="52">
        <v>3.1</v>
      </c>
      <c r="G148" s="52">
        <v>3.1</v>
      </c>
      <c r="H148" s="52">
        <v>3.1</v>
      </c>
    </row>
    <row r="149" spans="1:8" hidden="1">
      <c r="A149" s="64" t="s">
        <v>363</v>
      </c>
      <c r="B149" s="74" t="s">
        <v>227</v>
      </c>
      <c r="C149" s="66" t="s">
        <v>141</v>
      </c>
      <c r="D149" s="52"/>
      <c r="E149" s="52"/>
      <c r="F149" s="52"/>
      <c r="G149" s="52"/>
      <c r="H149" s="52"/>
    </row>
    <row r="150" spans="1:8" hidden="1">
      <c r="A150" s="64" t="s">
        <v>364</v>
      </c>
      <c r="B150" s="74" t="s">
        <v>229</v>
      </c>
      <c r="C150" s="66" t="s">
        <v>141</v>
      </c>
      <c r="D150" s="52"/>
      <c r="E150" s="52"/>
      <c r="F150" s="52"/>
      <c r="G150" s="52"/>
      <c r="H150" s="52"/>
    </row>
    <row r="151" spans="1:8" s="34" customFormat="1">
      <c r="A151" s="65"/>
      <c r="B151" s="82" t="s">
        <v>355</v>
      </c>
      <c r="C151" s="83"/>
      <c r="D151" s="83"/>
      <c r="E151" s="83"/>
      <c r="F151" s="83"/>
      <c r="G151" s="83"/>
      <c r="H151" s="84"/>
    </row>
    <row r="152" spans="1:8" ht="27.75" customHeight="1">
      <c r="A152" s="64" t="s">
        <v>365</v>
      </c>
      <c r="B152" s="70" t="s">
        <v>462</v>
      </c>
      <c r="C152" s="66" t="s">
        <v>213</v>
      </c>
      <c r="D152" s="52">
        <v>2</v>
      </c>
      <c r="E152" s="52">
        <v>2</v>
      </c>
      <c r="F152" s="52">
        <v>2</v>
      </c>
      <c r="G152" s="52">
        <v>2</v>
      </c>
      <c r="H152" s="52">
        <v>2</v>
      </c>
    </row>
    <row r="153" spans="1:8">
      <c r="A153" s="64" t="s">
        <v>366</v>
      </c>
      <c r="B153" s="74" t="s">
        <v>233</v>
      </c>
      <c r="C153" s="66" t="s">
        <v>213</v>
      </c>
      <c r="D153" s="52">
        <v>105</v>
      </c>
      <c r="E153" s="52">
        <v>105</v>
      </c>
      <c r="F153" s="52">
        <v>105</v>
      </c>
      <c r="G153" s="52">
        <v>105</v>
      </c>
      <c r="H153" s="52">
        <v>105</v>
      </c>
    </row>
    <row r="154" spans="1:8" ht="27.75" customHeight="1">
      <c r="A154" s="64" t="s">
        <v>367</v>
      </c>
      <c r="B154" s="70" t="s">
        <v>235</v>
      </c>
      <c r="C154" s="66" t="s">
        <v>113</v>
      </c>
      <c r="D154" s="52">
        <v>105</v>
      </c>
      <c r="E154" s="52">
        <v>105</v>
      </c>
      <c r="F154" s="52">
        <v>105</v>
      </c>
      <c r="G154" s="52">
        <v>105</v>
      </c>
      <c r="H154" s="52">
        <v>105</v>
      </c>
    </row>
    <row r="155" spans="1:8" ht="33.75">
      <c r="A155" s="64" t="s">
        <v>368</v>
      </c>
      <c r="B155" s="70" t="s">
        <v>237</v>
      </c>
      <c r="C155" s="66" t="s">
        <v>113</v>
      </c>
      <c r="D155" s="52">
        <v>41</v>
      </c>
      <c r="E155" s="52">
        <v>17</v>
      </c>
      <c r="F155" s="52">
        <v>15</v>
      </c>
      <c r="G155" s="52">
        <v>12</v>
      </c>
      <c r="H155" s="52">
        <v>10</v>
      </c>
    </row>
    <row r="156" spans="1:8" ht="22.5">
      <c r="A156" s="64" t="s">
        <v>369</v>
      </c>
      <c r="B156" s="76" t="s">
        <v>461</v>
      </c>
      <c r="C156" s="66" t="s">
        <v>240</v>
      </c>
      <c r="D156" s="52">
        <v>2</v>
      </c>
      <c r="E156" s="52">
        <v>2</v>
      </c>
      <c r="F156" s="52">
        <v>2</v>
      </c>
      <c r="G156" s="52">
        <v>2</v>
      </c>
      <c r="H156" s="52">
        <v>2</v>
      </c>
    </row>
    <row r="157" spans="1:8" ht="27.75" customHeight="1">
      <c r="A157" s="64" t="s">
        <v>405</v>
      </c>
      <c r="B157" s="70" t="s">
        <v>242</v>
      </c>
      <c r="C157" s="66" t="s">
        <v>113</v>
      </c>
      <c r="D157" s="52">
        <v>280</v>
      </c>
      <c r="E157" s="52">
        <v>280</v>
      </c>
      <c r="F157" s="52">
        <v>285</v>
      </c>
      <c r="G157" s="52">
        <v>295</v>
      </c>
      <c r="H157" s="52">
        <v>300</v>
      </c>
    </row>
    <row r="158" spans="1:8" s="78" customFormat="1" ht="11.25">
      <c r="A158" s="67"/>
      <c r="B158" s="85" t="s">
        <v>401</v>
      </c>
      <c r="C158" s="86"/>
      <c r="D158" s="86"/>
      <c r="E158" s="86"/>
      <c r="F158" s="86"/>
      <c r="G158" s="86"/>
      <c r="H158" s="87"/>
    </row>
    <row r="159" spans="1:8">
      <c r="A159" s="64" t="s">
        <v>370</v>
      </c>
      <c r="B159" s="75" t="s">
        <v>463</v>
      </c>
      <c r="C159" s="66" t="s">
        <v>213</v>
      </c>
      <c r="D159" s="52">
        <v>1</v>
      </c>
      <c r="E159" s="52">
        <v>1</v>
      </c>
      <c r="F159" s="52">
        <v>1</v>
      </c>
      <c r="G159" s="52">
        <v>1</v>
      </c>
      <c r="H159" s="52">
        <v>1</v>
      </c>
    </row>
    <row r="160" spans="1:8">
      <c r="A160" s="64" t="s">
        <v>371</v>
      </c>
      <c r="B160" s="70" t="s">
        <v>246</v>
      </c>
      <c r="C160" s="66" t="s">
        <v>213</v>
      </c>
      <c r="D160" s="52">
        <v>1</v>
      </c>
      <c r="E160" s="52">
        <v>1</v>
      </c>
      <c r="F160" s="52">
        <v>1</v>
      </c>
      <c r="G160" s="52">
        <v>1</v>
      </c>
      <c r="H160" s="52">
        <v>1</v>
      </c>
    </row>
    <row r="161" spans="1:8">
      <c r="A161" s="64" t="s">
        <v>372</v>
      </c>
      <c r="B161" s="74" t="s">
        <v>248</v>
      </c>
      <c r="C161" s="66" t="s">
        <v>249</v>
      </c>
      <c r="D161" s="52">
        <v>25</v>
      </c>
      <c r="E161" s="52">
        <v>25</v>
      </c>
      <c r="F161" s="52">
        <v>25</v>
      </c>
      <c r="G161" s="52">
        <v>25</v>
      </c>
      <c r="H161" s="52">
        <v>25</v>
      </c>
    </row>
    <row r="162" spans="1:8">
      <c r="A162" s="64" t="s">
        <v>373</v>
      </c>
      <c r="B162" s="74" t="s">
        <v>251</v>
      </c>
      <c r="C162" s="66" t="s">
        <v>249</v>
      </c>
      <c r="D162" s="52">
        <v>25</v>
      </c>
      <c r="E162" s="52">
        <v>25</v>
      </c>
      <c r="F162" s="52">
        <v>25</v>
      </c>
      <c r="G162" s="52">
        <v>25</v>
      </c>
      <c r="H162" s="52">
        <v>25</v>
      </c>
    </row>
    <row r="163" spans="1:8" hidden="1">
      <c r="A163" s="64" t="s">
        <v>374</v>
      </c>
      <c r="B163" s="70" t="s">
        <v>253</v>
      </c>
      <c r="C163" s="66" t="s">
        <v>213</v>
      </c>
      <c r="D163" s="52"/>
      <c r="E163" s="52"/>
      <c r="F163" s="52"/>
      <c r="G163" s="52"/>
      <c r="H163" s="52"/>
    </row>
    <row r="164" spans="1:8" hidden="1">
      <c r="A164" s="64" t="s">
        <v>375</v>
      </c>
      <c r="B164" s="74" t="s">
        <v>255</v>
      </c>
      <c r="C164" s="66" t="s">
        <v>213</v>
      </c>
      <c r="D164" s="52"/>
      <c r="E164" s="52"/>
      <c r="F164" s="52"/>
      <c r="G164" s="52"/>
      <c r="H164" s="52"/>
    </row>
    <row r="165" spans="1:8" hidden="1">
      <c r="A165" s="64" t="s">
        <v>377</v>
      </c>
      <c r="B165" s="74" t="s">
        <v>246</v>
      </c>
      <c r="C165" s="66" t="s">
        <v>213</v>
      </c>
      <c r="D165" s="52"/>
      <c r="E165" s="52"/>
      <c r="F165" s="52"/>
      <c r="G165" s="52"/>
      <c r="H165" s="52"/>
    </row>
    <row r="166" spans="1:8" ht="22.5" hidden="1">
      <c r="A166" s="64" t="s">
        <v>376</v>
      </c>
      <c r="B166" s="70" t="s">
        <v>258</v>
      </c>
      <c r="C166" s="66" t="s">
        <v>213</v>
      </c>
      <c r="D166" s="52"/>
      <c r="E166" s="52"/>
      <c r="F166" s="52"/>
      <c r="G166" s="52"/>
      <c r="H166" s="52"/>
    </row>
    <row r="167" spans="1:8" ht="22.5" hidden="1">
      <c r="A167" s="64" t="s">
        <v>378</v>
      </c>
      <c r="B167" s="70" t="s">
        <v>260</v>
      </c>
      <c r="C167" s="66" t="s">
        <v>213</v>
      </c>
      <c r="D167" s="52"/>
      <c r="E167" s="52"/>
      <c r="F167" s="52"/>
      <c r="G167" s="52"/>
      <c r="H167" s="52"/>
    </row>
    <row r="168" spans="1:8" ht="22.5" hidden="1">
      <c r="A168" s="64" t="s">
        <v>379</v>
      </c>
      <c r="B168" s="70" t="s">
        <v>262</v>
      </c>
      <c r="C168" s="66" t="s">
        <v>213</v>
      </c>
      <c r="D168" s="52"/>
      <c r="E168" s="52"/>
      <c r="F168" s="52"/>
      <c r="G168" s="52"/>
      <c r="H168" s="52"/>
    </row>
    <row r="169" spans="1:8" hidden="1">
      <c r="A169" s="64" t="s">
        <v>380</v>
      </c>
      <c r="B169" s="74" t="s">
        <v>255</v>
      </c>
      <c r="C169" s="66" t="s">
        <v>213</v>
      </c>
      <c r="D169" s="52"/>
      <c r="E169" s="52"/>
      <c r="F169" s="52"/>
      <c r="G169" s="52"/>
      <c r="H169" s="52"/>
    </row>
    <row r="170" spans="1:8" hidden="1">
      <c r="A170" s="64" t="s">
        <v>381</v>
      </c>
      <c r="B170" s="74" t="s">
        <v>246</v>
      </c>
      <c r="C170" s="66" t="s">
        <v>213</v>
      </c>
      <c r="D170" s="52"/>
      <c r="E170" s="52"/>
      <c r="F170" s="52"/>
      <c r="G170" s="52"/>
      <c r="H170" s="52"/>
    </row>
    <row r="171" spans="1:8" hidden="1">
      <c r="A171" s="64" t="s">
        <v>382</v>
      </c>
      <c r="B171" s="74" t="s">
        <v>266</v>
      </c>
      <c r="C171" s="66" t="s">
        <v>213</v>
      </c>
      <c r="D171" s="52"/>
      <c r="E171" s="52"/>
      <c r="F171" s="52"/>
      <c r="G171" s="52"/>
      <c r="H171" s="52"/>
    </row>
    <row r="172" spans="1:8" ht="22.5" hidden="1">
      <c r="A172" s="64" t="s">
        <v>383</v>
      </c>
      <c r="B172" s="70" t="s">
        <v>279</v>
      </c>
      <c r="C172" s="66" t="s">
        <v>213</v>
      </c>
      <c r="D172" s="52"/>
      <c r="E172" s="52"/>
      <c r="F172" s="52"/>
      <c r="G172" s="52"/>
      <c r="H172" s="52"/>
    </row>
    <row r="173" spans="1:8" hidden="1">
      <c r="A173" s="64" t="s">
        <v>384</v>
      </c>
      <c r="B173" s="70" t="s">
        <v>281</v>
      </c>
      <c r="C173" s="66" t="s">
        <v>213</v>
      </c>
      <c r="D173" s="52"/>
      <c r="E173" s="52"/>
      <c r="F173" s="52"/>
      <c r="G173" s="52"/>
      <c r="H173" s="52"/>
    </row>
    <row r="174" spans="1:8" hidden="1">
      <c r="A174" s="64" t="s">
        <v>385</v>
      </c>
      <c r="B174" s="74" t="s">
        <v>246</v>
      </c>
      <c r="C174" s="66" t="s">
        <v>213</v>
      </c>
      <c r="D174" s="52"/>
      <c r="E174" s="52"/>
      <c r="F174" s="52"/>
      <c r="G174" s="52"/>
      <c r="H174" s="52"/>
    </row>
    <row r="175" spans="1:8" hidden="1">
      <c r="A175" s="64" t="s">
        <v>386</v>
      </c>
      <c r="B175" s="74" t="s">
        <v>284</v>
      </c>
      <c r="C175" s="66" t="s">
        <v>213</v>
      </c>
      <c r="D175" s="52"/>
      <c r="E175" s="52"/>
      <c r="F175" s="52"/>
      <c r="G175" s="52"/>
      <c r="H175" s="52"/>
    </row>
    <row r="176" spans="1:8" hidden="1">
      <c r="A176" s="64" t="s">
        <v>387</v>
      </c>
      <c r="B176" s="74" t="s">
        <v>286</v>
      </c>
      <c r="C176" s="66" t="s">
        <v>213</v>
      </c>
      <c r="D176" s="52"/>
      <c r="E176" s="52"/>
      <c r="F176" s="52"/>
      <c r="G176" s="52"/>
      <c r="H176" s="52"/>
    </row>
    <row r="177" spans="1:8" ht="33.75" hidden="1">
      <c r="A177" s="64" t="s">
        <v>388</v>
      </c>
      <c r="B177" s="70" t="s">
        <v>288</v>
      </c>
      <c r="C177" s="66" t="s">
        <v>213</v>
      </c>
      <c r="D177" s="52"/>
      <c r="E177" s="52"/>
      <c r="F177" s="52"/>
      <c r="G177" s="52"/>
      <c r="H177" s="52"/>
    </row>
    <row r="178" spans="1:8" hidden="1">
      <c r="A178" s="64" t="s">
        <v>389</v>
      </c>
      <c r="B178" s="74" t="s">
        <v>255</v>
      </c>
      <c r="C178" s="66" t="s">
        <v>213</v>
      </c>
      <c r="D178" s="52"/>
      <c r="E178" s="52"/>
      <c r="F178" s="52"/>
      <c r="G178" s="52"/>
      <c r="H178" s="52"/>
    </row>
    <row r="179" spans="1:8" hidden="1">
      <c r="A179" s="64" t="s">
        <v>390</v>
      </c>
      <c r="B179" s="74" t="s">
        <v>291</v>
      </c>
      <c r="C179" s="66" t="s">
        <v>213</v>
      </c>
      <c r="D179" s="52"/>
      <c r="E179" s="52"/>
      <c r="F179" s="52"/>
      <c r="G179" s="52"/>
      <c r="H179" s="52"/>
    </row>
    <row r="180" spans="1:8" ht="33.75" hidden="1">
      <c r="A180" s="64" t="s">
        <v>391</v>
      </c>
      <c r="B180" s="70" t="s">
        <v>293</v>
      </c>
      <c r="C180" s="41" t="s">
        <v>294</v>
      </c>
      <c r="D180" s="52"/>
      <c r="E180" s="52"/>
      <c r="F180" s="52"/>
      <c r="G180" s="52"/>
      <c r="H180" s="52"/>
    </row>
    <row r="181" spans="1:8" ht="22.5" hidden="1">
      <c r="A181" s="64" t="s">
        <v>392</v>
      </c>
      <c r="B181" s="70" t="s">
        <v>246</v>
      </c>
      <c r="C181" s="41" t="s">
        <v>294</v>
      </c>
      <c r="D181" s="52"/>
      <c r="E181" s="52"/>
      <c r="F181" s="52"/>
      <c r="G181" s="52"/>
      <c r="H181" s="52"/>
    </row>
    <row r="182" spans="1:8">
      <c r="A182" s="64" t="s">
        <v>393</v>
      </c>
      <c r="B182" s="74" t="s">
        <v>297</v>
      </c>
      <c r="C182" s="66" t="s">
        <v>213</v>
      </c>
      <c r="D182" s="52">
        <v>1</v>
      </c>
      <c r="E182" s="52">
        <v>1</v>
      </c>
      <c r="F182" s="52">
        <v>1</v>
      </c>
      <c r="G182" s="52">
        <v>1</v>
      </c>
      <c r="H182" s="52">
        <v>1</v>
      </c>
    </row>
    <row r="183" spans="1:8" ht="22.5">
      <c r="A183" s="64" t="s">
        <v>394</v>
      </c>
      <c r="B183" s="70" t="s">
        <v>299</v>
      </c>
      <c r="C183" s="66" t="s">
        <v>213</v>
      </c>
      <c r="D183" s="52">
        <v>1</v>
      </c>
      <c r="E183" s="52">
        <v>1</v>
      </c>
      <c r="F183" s="52">
        <v>1</v>
      </c>
      <c r="G183" s="52">
        <v>1</v>
      </c>
      <c r="H183" s="52">
        <v>1</v>
      </c>
    </row>
    <row r="184" spans="1:8" ht="22.5">
      <c r="A184" s="64" t="s">
        <v>395</v>
      </c>
      <c r="B184" s="70" t="s">
        <v>301</v>
      </c>
      <c r="C184" s="66" t="s">
        <v>113</v>
      </c>
      <c r="D184" s="52">
        <v>3</v>
      </c>
      <c r="E184" s="52">
        <v>3</v>
      </c>
      <c r="F184" s="52">
        <v>3</v>
      </c>
      <c r="G184" s="52">
        <v>3</v>
      </c>
      <c r="H184" s="52">
        <v>3</v>
      </c>
    </row>
    <row r="185" spans="1:8">
      <c r="A185" s="64" t="s">
        <v>396</v>
      </c>
      <c r="B185" s="74" t="s">
        <v>303</v>
      </c>
      <c r="C185" s="66" t="s">
        <v>113</v>
      </c>
      <c r="D185" s="52">
        <v>3</v>
      </c>
      <c r="E185" s="52">
        <v>3</v>
      </c>
      <c r="F185" s="52">
        <v>3</v>
      </c>
      <c r="G185" s="52">
        <v>3</v>
      </c>
      <c r="H185" s="52">
        <v>3</v>
      </c>
    </row>
    <row r="186" spans="1:8" ht="22.5">
      <c r="A186" s="64" t="s">
        <v>397</v>
      </c>
      <c r="B186" s="70" t="s">
        <v>305</v>
      </c>
      <c r="C186" s="66" t="s">
        <v>113</v>
      </c>
      <c r="D186" s="52">
        <v>14</v>
      </c>
      <c r="E186" s="52">
        <v>14</v>
      </c>
      <c r="F186" s="52">
        <v>14</v>
      </c>
      <c r="G186" s="52">
        <v>14</v>
      </c>
      <c r="H186" s="52">
        <v>14</v>
      </c>
    </row>
    <row r="187" spans="1:8" ht="14.25" customHeight="1">
      <c r="A187" s="64" t="s">
        <v>398</v>
      </c>
      <c r="B187" s="70" t="s">
        <v>303</v>
      </c>
      <c r="C187" s="66" t="s">
        <v>113</v>
      </c>
      <c r="D187" s="52">
        <v>14</v>
      </c>
      <c r="E187" s="52">
        <v>14</v>
      </c>
      <c r="F187" s="52">
        <v>14</v>
      </c>
      <c r="G187" s="52">
        <v>14</v>
      </c>
      <c r="H187" s="52">
        <v>14</v>
      </c>
    </row>
    <row r="188" spans="1:8" ht="25.5" hidden="1">
      <c r="A188" s="64" t="s">
        <v>399</v>
      </c>
      <c r="B188" s="35" t="s">
        <v>308</v>
      </c>
      <c r="C188" s="38" t="s">
        <v>213</v>
      </c>
      <c r="D188" s="52"/>
      <c r="E188" s="52"/>
      <c r="F188" s="52"/>
      <c r="G188" s="52"/>
      <c r="H188" s="52"/>
    </row>
    <row r="189" spans="1:8" hidden="1">
      <c r="A189" s="64" t="s">
        <v>400</v>
      </c>
      <c r="B189" s="37" t="s">
        <v>310</v>
      </c>
      <c r="C189" s="38" t="s">
        <v>213</v>
      </c>
      <c r="D189" s="52"/>
      <c r="E189" s="52"/>
      <c r="F189" s="52"/>
      <c r="G189" s="52"/>
      <c r="H189" s="52"/>
    </row>
    <row r="190" spans="1:8" s="81" customFormat="1" ht="11.25">
      <c r="A190" s="66"/>
      <c r="B190" s="85" t="s">
        <v>402</v>
      </c>
      <c r="C190" s="86"/>
      <c r="D190" s="86"/>
      <c r="E190" s="86"/>
      <c r="F190" s="86"/>
      <c r="G190" s="86"/>
      <c r="H190" s="87"/>
    </row>
    <row r="191" spans="1:8" ht="33.75">
      <c r="A191" s="64" t="s">
        <v>403</v>
      </c>
      <c r="B191" s="75" t="s">
        <v>464</v>
      </c>
      <c r="C191" s="66" t="s">
        <v>213</v>
      </c>
      <c r="D191" s="52">
        <v>1</v>
      </c>
      <c r="E191" s="52">
        <v>1</v>
      </c>
      <c r="F191" s="52">
        <v>1</v>
      </c>
      <c r="G191" s="52">
        <v>1</v>
      </c>
      <c r="H191" s="52">
        <v>1</v>
      </c>
    </row>
    <row r="192" spans="1:8">
      <c r="A192" s="64" t="s">
        <v>404</v>
      </c>
      <c r="B192" s="70" t="s">
        <v>233</v>
      </c>
      <c r="C192" s="66" t="s">
        <v>213</v>
      </c>
      <c r="D192" s="52">
        <v>25</v>
      </c>
      <c r="E192" s="52">
        <v>25</v>
      </c>
      <c r="F192" s="52">
        <v>25</v>
      </c>
      <c r="G192" s="52">
        <v>25</v>
      </c>
      <c r="H192" s="52">
        <v>25</v>
      </c>
    </row>
    <row r="193" spans="1:8" ht="33.75">
      <c r="A193" s="64" t="s">
        <v>406</v>
      </c>
      <c r="B193" s="70" t="s">
        <v>315</v>
      </c>
      <c r="C193" s="66" t="s">
        <v>113</v>
      </c>
      <c r="D193" s="52">
        <v>25</v>
      </c>
      <c r="E193" s="52">
        <v>25</v>
      </c>
      <c r="F193" s="52">
        <v>25</v>
      </c>
      <c r="G193" s="52">
        <v>25</v>
      </c>
      <c r="H193" s="52">
        <v>25</v>
      </c>
    </row>
    <row r="194" spans="1:8" ht="22.5">
      <c r="A194" s="64" t="s">
        <v>407</v>
      </c>
      <c r="B194" s="70" t="s">
        <v>431</v>
      </c>
      <c r="C194" s="66" t="s">
        <v>213</v>
      </c>
      <c r="D194" s="52">
        <v>1</v>
      </c>
      <c r="E194" s="52">
        <v>1</v>
      </c>
      <c r="F194" s="52">
        <v>1</v>
      </c>
      <c r="G194" s="52">
        <v>1</v>
      </c>
      <c r="H194" s="52">
        <v>1</v>
      </c>
    </row>
    <row r="195" spans="1:8">
      <c r="A195" s="64" t="s">
        <v>408</v>
      </c>
      <c r="B195" s="74" t="s">
        <v>233</v>
      </c>
      <c r="C195" s="66" t="s">
        <v>213</v>
      </c>
      <c r="D195" s="52">
        <v>30</v>
      </c>
      <c r="E195" s="52">
        <v>30</v>
      </c>
      <c r="F195" s="52">
        <v>45</v>
      </c>
      <c r="G195" s="52">
        <v>45</v>
      </c>
      <c r="H195" s="52">
        <v>45</v>
      </c>
    </row>
    <row r="196" spans="1:8" ht="22.5" hidden="1">
      <c r="A196" s="64" t="s">
        <v>409</v>
      </c>
      <c r="B196" s="70" t="s">
        <v>320</v>
      </c>
      <c r="C196" s="66" t="s">
        <v>213</v>
      </c>
      <c r="D196" s="52"/>
      <c r="E196" s="52"/>
      <c r="F196" s="52"/>
      <c r="G196" s="52"/>
      <c r="H196" s="52"/>
    </row>
    <row r="197" spans="1:8" ht="22.5">
      <c r="A197" s="64" t="s">
        <v>410</v>
      </c>
      <c r="B197" s="70" t="s">
        <v>322</v>
      </c>
      <c r="C197" s="66" t="s">
        <v>213</v>
      </c>
      <c r="D197" s="52">
        <v>1</v>
      </c>
      <c r="E197" s="52">
        <v>1</v>
      </c>
      <c r="F197" s="52">
        <v>1</v>
      </c>
      <c r="G197" s="52">
        <v>1</v>
      </c>
      <c r="H197" s="52">
        <v>1</v>
      </c>
    </row>
    <row r="198" spans="1:8" ht="33.75">
      <c r="A198" s="64" t="s">
        <v>411</v>
      </c>
      <c r="B198" s="70" t="s">
        <v>324</v>
      </c>
      <c r="C198" s="66" t="s">
        <v>113</v>
      </c>
      <c r="D198" s="52">
        <v>22</v>
      </c>
      <c r="E198" s="52">
        <v>22</v>
      </c>
      <c r="F198" s="52">
        <v>22</v>
      </c>
      <c r="G198" s="52">
        <v>22</v>
      </c>
      <c r="H198" s="52">
        <v>22</v>
      </c>
    </row>
    <row r="199" spans="1:8" ht="51" hidden="1">
      <c r="A199" s="64" t="s">
        <v>412</v>
      </c>
      <c r="B199" s="35" t="s">
        <v>326</v>
      </c>
      <c r="C199" s="38" t="s">
        <v>213</v>
      </c>
      <c r="D199" s="52"/>
      <c r="E199" s="52"/>
      <c r="F199" s="52"/>
      <c r="G199" s="52"/>
      <c r="H199" s="52"/>
    </row>
    <row r="200" spans="1:8" ht="63.75" hidden="1">
      <c r="A200" s="64" t="s">
        <v>413</v>
      </c>
      <c r="B200" s="35" t="s">
        <v>328</v>
      </c>
      <c r="C200" s="38" t="s">
        <v>113</v>
      </c>
      <c r="D200" s="52"/>
      <c r="E200" s="52"/>
      <c r="F200" s="52"/>
      <c r="G200" s="52"/>
      <c r="H200" s="52"/>
    </row>
    <row r="201" spans="1:8" s="78" customFormat="1" ht="11.25">
      <c r="A201" s="67"/>
      <c r="B201" s="85" t="s">
        <v>414</v>
      </c>
      <c r="C201" s="86"/>
      <c r="D201" s="86"/>
      <c r="E201" s="86"/>
      <c r="F201" s="86"/>
      <c r="G201" s="86"/>
      <c r="H201" s="87"/>
    </row>
    <row r="202" spans="1:8" s="40" customFormat="1">
      <c r="A202" s="64" t="s">
        <v>415</v>
      </c>
      <c r="B202" s="70" t="s">
        <v>465</v>
      </c>
      <c r="C202" s="66" t="s">
        <v>213</v>
      </c>
      <c r="D202" s="52">
        <v>2</v>
      </c>
      <c r="E202" s="52">
        <v>2</v>
      </c>
      <c r="F202" s="52">
        <v>2</v>
      </c>
      <c r="G202" s="52">
        <v>2</v>
      </c>
      <c r="H202" s="52">
        <v>2</v>
      </c>
    </row>
    <row r="203" spans="1:8">
      <c r="A203" s="64" t="s">
        <v>416</v>
      </c>
      <c r="B203" s="74" t="s">
        <v>332</v>
      </c>
      <c r="C203" s="66" t="s">
        <v>113</v>
      </c>
      <c r="D203" s="52">
        <v>18</v>
      </c>
      <c r="E203" s="52">
        <v>18</v>
      </c>
      <c r="F203" s="52">
        <v>18</v>
      </c>
      <c r="G203" s="52">
        <v>18</v>
      </c>
      <c r="H203" s="52">
        <v>18</v>
      </c>
    </row>
    <row r="204" spans="1:8">
      <c r="A204" s="64" t="s">
        <v>417</v>
      </c>
      <c r="B204" s="70" t="s">
        <v>466</v>
      </c>
      <c r="C204" s="66" t="s">
        <v>213</v>
      </c>
      <c r="D204" s="52">
        <v>2</v>
      </c>
      <c r="E204" s="52">
        <v>2</v>
      </c>
      <c r="F204" s="52">
        <v>2</v>
      </c>
      <c r="G204" s="52">
        <v>2</v>
      </c>
      <c r="H204" s="52">
        <v>2</v>
      </c>
    </row>
    <row r="205" spans="1:8">
      <c r="A205" s="64" t="s">
        <v>418</v>
      </c>
      <c r="B205" s="74" t="s">
        <v>332</v>
      </c>
      <c r="C205" s="66" t="s">
        <v>113</v>
      </c>
      <c r="D205" s="52">
        <v>4</v>
      </c>
      <c r="E205" s="52">
        <v>4</v>
      </c>
      <c r="F205" s="52">
        <v>4</v>
      </c>
      <c r="G205" s="52">
        <v>4</v>
      </c>
      <c r="H205" s="52">
        <v>4</v>
      </c>
    </row>
    <row r="206" spans="1:8" s="81" customFormat="1" ht="11.25">
      <c r="A206" s="66"/>
      <c r="B206" s="85" t="s">
        <v>419</v>
      </c>
      <c r="C206" s="86"/>
      <c r="D206" s="86"/>
      <c r="E206" s="86"/>
      <c r="F206" s="86"/>
      <c r="G206" s="86"/>
      <c r="H206" s="87"/>
    </row>
    <row r="207" spans="1:8" ht="38.25" hidden="1">
      <c r="A207" s="64" t="s">
        <v>421</v>
      </c>
      <c r="B207" s="39" t="s">
        <v>420</v>
      </c>
      <c r="C207" s="38" t="s">
        <v>213</v>
      </c>
      <c r="D207" s="22"/>
      <c r="E207" s="22"/>
      <c r="F207" s="22"/>
      <c r="G207" s="22"/>
      <c r="H207" s="22"/>
    </row>
    <row r="208" spans="1:8" hidden="1">
      <c r="A208" s="64" t="s">
        <v>422</v>
      </c>
      <c r="B208" s="37" t="s">
        <v>332</v>
      </c>
      <c r="C208" s="38" t="s">
        <v>113</v>
      </c>
      <c r="D208" s="22"/>
      <c r="E208" s="22"/>
      <c r="F208" s="22"/>
      <c r="G208" s="22"/>
      <c r="H208" s="22"/>
    </row>
    <row r="209" spans="1:8" ht="22.5">
      <c r="A209" s="64" t="s">
        <v>423</v>
      </c>
      <c r="B209" s="70" t="s">
        <v>340</v>
      </c>
      <c r="C209" s="66" t="s">
        <v>213</v>
      </c>
      <c r="D209" s="52"/>
      <c r="E209" s="52"/>
      <c r="F209" s="52"/>
      <c r="G209" s="52">
        <v>1</v>
      </c>
      <c r="H209" s="52">
        <v>1</v>
      </c>
    </row>
    <row r="210" spans="1:8">
      <c r="A210" s="64" t="s">
        <v>424</v>
      </c>
      <c r="B210" s="74" t="s">
        <v>342</v>
      </c>
      <c r="C210" s="66" t="s">
        <v>113</v>
      </c>
      <c r="D210" s="52"/>
      <c r="E210" s="52"/>
      <c r="F210" s="52"/>
      <c r="G210" s="52">
        <v>2</v>
      </c>
      <c r="H210" s="52">
        <v>3</v>
      </c>
    </row>
    <row r="211" spans="1:8" s="81" customFormat="1" ht="11.25">
      <c r="A211" s="66"/>
      <c r="B211" s="85" t="s">
        <v>425</v>
      </c>
      <c r="C211" s="86"/>
      <c r="D211" s="86"/>
      <c r="E211" s="86"/>
      <c r="F211" s="86"/>
      <c r="G211" s="86"/>
      <c r="H211" s="87"/>
    </row>
    <row r="212" spans="1:8">
      <c r="A212" s="64" t="s">
        <v>426</v>
      </c>
      <c r="B212" s="75" t="s">
        <v>467</v>
      </c>
      <c r="C212" s="41" t="s">
        <v>213</v>
      </c>
      <c r="D212" s="52"/>
      <c r="E212" s="52"/>
      <c r="F212" s="52">
        <v>1</v>
      </c>
      <c r="G212" s="52">
        <v>1</v>
      </c>
      <c r="H212" s="52">
        <v>1</v>
      </c>
    </row>
    <row r="213" spans="1:8">
      <c r="A213" s="64" t="s">
        <v>427</v>
      </c>
      <c r="B213" s="74" t="s">
        <v>332</v>
      </c>
      <c r="C213" s="66" t="s">
        <v>113</v>
      </c>
      <c r="D213" s="52"/>
      <c r="E213" s="52"/>
      <c r="F213" s="52">
        <v>6</v>
      </c>
      <c r="G213" s="52">
        <v>11</v>
      </c>
      <c r="H213" s="52">
        <v>11</v>
      </c>
    </row>
  </sheetData>
  <mergeCells count="22">
    <mergeCell ref="E5:E6"/>
    <mergeCell ref="B1:H1"/>
    <mergeCell ref="B2:H2"/>
    <mergeCell ref="F5:H5"/>
    <mergeCell ref="B3:H3"/>
    <mergeCell ref="B4:H4"/>
    <mergeCell ref="D5:D6"/>
    <mergeCell ref="B26:D26"/>
    <mergeCell ref="A5:A6"/>
    <mergeCell ref="B5:B6"/>
    <mergeCell ref="C5:C6"/>
    <mergeCell ref="B211:H211"/>
    <mergeCell ref="B206:H206"/>
    <mergeCell ref="B201:H201"/>
    <mergeCell ref="B190:H190"/>
    <mergeCell ref="B158:H158"/>
    <mergeCell ref="B151:H151"/>
    <mergeCell ref="B136:H136"/>
    <mergeCell ref="B130:H130"/>
    <mergeCell ref="B88:H88"/>
    <mergeCell ref="B8:H8"/>
    <mergeCell ref="B18:D18"/>
  </mergeCells>
  <phoneticPr fontId="0" type="noConversion"/>
  <pageMargins left="0.86614173228346458" right="0.19685039370078741" top="0.39370078740157483" bottom="0.23622047244094491" header="0.74803149606299213" footer="0.27559055118110237"/>
  <pageSetup paperSize="9" scale="99" fitToHeight="0" orientation="portrait" verticalDpi="18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4"/>
  <sheetViews>
    <sheetView topLeftCell="B1" workbookViewId="0">
      <selection activeCell="H20" sqref="H20"/>
    </sheetView>
  </sheetViews>
  <sheetFormatPr defaultRowHeight="12.75"/>
  <cols>
    <col min="2" max="2" width="83.140625" customWidth="1"/>
  </cols>
  <sheetData>
    <row r="2" spans="1:4">
      <c r="A2" s="1" t="s">
        <v>120</v>
      </c>
      <c r="B2" s="2" t="s">
        <v>121</v>
      </c>
      <c r="C2" s="6"/>
      <c r="D2" s="6"/>
    </row>
    <row r="3" spans="1:4">
      <c r="A3" s="1">
        <v>1</v>
      </c>
      <c r="B3" s="5" t="s">
        <v>122</v>
      </c>
      <c r="C3" s="6"/>
      <c r="D3" s="6"/>
    </row>
    <row r="4" spans="1:4">
      <c r="A4" s="3">
        <v>1.1000000000000001</v>
      </c>
      <c r="B4" s="4" t="s">
        <v>123</v>
      </c>
      <c r="C4" s="3" t="s">
        <v>124</v>
      </c>
      <c r="D4" s="3" t="s">
        <v>125</v>
      </c>
    </row>
    <row r="5" spans="1:4">
      <c r="A5" s="3">
        <v>1.2</v>
      </c>
      <c r="B5" s="4" t="s">
        <v>126</v>
      </c>
      <c r="C5" s="3" t="s">
        <v>124</v>
      </c>
      <c r="D5" s="3" t="s">
        <v>125</v>
      </c>
    </row>
    <row r="6" spans="1:4">
      <c r="A6" s="3">
        <v>1.3</v>
      </c>
      <c r="B6" s="4" t="s">
        <v>127</v>
      </c>
      <c r="C6" s="3" t="s">
        <v>124</v>
      </c>
      <c r="D6" s="3" t="s">
        <v>125</v>
      </c>
    </row>
    <row r="7" spans="1:4">
      <c r="A7" s="3" t="s">
        <v>128</v>
      </c>
      <c r="B7" s="4" t="s">
        <v>129</v>
      </c>
      <c r="C7" s="3" t="s">
        <v>124</v>
      </c>
      <c r="D7" s="3" t="s">
        <v>125</v>
      </c>
    </row>
    <row r="8" spans="1:4" ht="22.5">
      <c r="A8" s="3" t="s">
        <v>130</v>
      </c>
      <c r="B8" s="4" t="s">
        <v>131</v>
      </c>
      <c r="C8" s="3" t="s">
        <v>124</v>
      </c>
      <c r="D8" s="3" t="s">
        <v>125</v>
      </c>
    </row>
    <row r="9" spans="1:4" ht="22.5">
      <c r="A9" s="3" t="s">
        <v>132</v>
      </c>
      <c r="B9" s="4" t="s">
        <v>133</v>
      </c>
      <c r="C9" s="3" t="s">
        <v>124</v>
      </c>
      <c r="D9" s="3" t="s">
        <v>125</v>
      </c>
    </row>
    <row r="10" spans="1:4">
      <c r="A10" s="3" t="s">
        <v>134</v>
      </c>
      <c r="B10" s="4" t="s">
        <v>135</v>
      </c>
      <c r="C10" s="3" t="s">
        <v>124</v>
      </c>
      <c r="D10" s="3" t="s">
        <v>125</v>
      </c>
    </row>
    <row r="11" spans="1:4">
      <c r="A11" s="3">
        <v>1.4</v>
      </c>
      <c r="B11" s="4" t="s">
        <v>136</v>
      </c>
      <c r="C11" s="3" t="s">
        <v>124</v>
      </c>
      <c r="D11" s="3" t="s">
        <v>125</v>
      </c>
    </row>
    <row r="12" spans="1:4" ht="22.5">
      <c r="A12" s="3">
        <v>1.5</v>
      </c>
      <c r="B12" s="4" t="s">
        <v>137</v>
      </c>
      <c r="C12" s="3" t="s">
        <v>138</v>
      </c>
      <c r="D12" s="3" t="s">
        <v>125</v>
      </c>
    </row>
    <row r="13" spans="1:4" ht="22.5">
      <c r="A13" s="3">
        <v>1.6</v>
      </c>
      <c r="B13" s="4" t="s">
        <v>139</v>
      </c>
      <c r="C13" s="3" t="s">
        <v>138</v>
      </c>
      <c r="D13" s="3" t="s">
        <v>125</v>
      </c>
    </row>
    <row r="14" spans="1:4">
      <c r="A14" s="3">
        <v>1.7</v>
      </c>
      <c r="B14" s="4" t="s">
        <v>140</v>
      </c>
      <c r="C14" s="3" t="s">
        <v>141</v>
      </c>
      <c r="D14" s="3" t="s">
        <v>125</v>
      </c>
    </row>
    <row r="15" spans="1:4">
      <c r="A15" s="3">
        <v>1.8</v>
      </c>
      <c r="B15" s="4" t="s">
        <v>142</v>
      </c>
      <c r="C15" s="3" t="s">
        <v>143</v>
      </c>
      <c r="D15" s="3" t="s">
        <v>125</v>
      </c>
    </row>
    <row r="16" spans="1:4">
      <c r="A16" s="1">
        <v>2</v>
      </c>
      <c r="B16" s="102" t="s">
        <v>144</v>
      </c>
      <c r="C16" s="102"/>
      <c r="D16" s="102"/>
    </row>
    <row r="17" spans="1:4">
      <c r="A17" s="3">
        <v>2.1</v>
      </c>
      <c r="B17" s="4" t="s">
        <v>145</v>
      </c>
      <c r="C17" s="3" t="s">
        <v>113</v>
      </c>
      <c r="D17" s="3" t="s">
        <v>146</v>
      </c>
    </row>
    <row r="18" spans="1:4" ht="22.5">
      <c r="A18" s="3">
        <v>2.2000000000000002</v>
      </c>
      <c r="B18" s="4" t="s">
        <v>147</v>
      </c>
      <c r="C18" s="3" t="s">
        <v>148</v>
      </c>
      <c r="D18" s="3" t="s">
        <v>125</v>
      </c>
    </row>
    <row r="19" spans="1:4">
      <c r="A19" s="3">
        <v>2.2999999999999998</v>
      </c>
      <c r="B19" s="4" t="s">
        <v>149</v>
      </c>
      <c r="C19" s="3" t="s">
        <v>113</v>
      </c>
      <c r="D19" s="3" t="s">
        <v>125</v>
      </c>
    </row>
    <row r="20" spans="1:4">
      <c r="A20" s="3">
        <v>2.4</v>
      </c>
      <c r="B20" s="4" t="s">
        <v>150</v>
      </c>
      <c r="C20" s="3" t="s">
        <v>113</v>
      </c>
      <c r="D20" s="3" t="s">
        <v>125</v>
      </c>
    </row>
    <row r="21" spans="1:4">
      <c r="A21" s="3">
        <v>2.5</v>
      </c>
      <c r="B21" s="4" t="s">
        <v>151</v>
      </c>
      <c r="C21" s="3" t="s">
        <v>148</v>
      </c>
      <c r="D21" s="3" t="s">
        <v>125</v>
      </c>
    </row>
    <row r="22" spans="1:4">
      <c r="A22" s="3">
        <v>2.6</v>
      </c>
      <c r="B22" s="4" t="s">
        <v>152</v>
      </c>
      <c r="C22" s="3" t="s">
        <v>113</v>
      </c>
      <c r="D22" s="3" t="s">
        <v>125</v>
      </c>
    </row>
    <row r="23" spans="1:4">
      <c r="A23" s="3">
        <v>2.7</v>
      </c>
      <c r="B23" s="4" t="s">
        <v>153</v>
      </c>
      <c r="C23" s="3" t="s">
        <v>113</v>
      </c>
      <c r="D23" s="3" t="s">
        <v>125</v>
      </c>
    </row>
    <row r="24" spans="1:4">
      <c r="A24" s="1">
        <v>3</v>
      </c>
      <c r="B24" s="102" t="s">
        <v>154</v>
      </c>
      <c r="C24" s="102"/>
      <c r="D24" s="102"/>
    </row>
  </sheetData>
  <mergeCells count="2">
    <mergeCell ref="B24:D24"/>
    <mergeCell ref="B16:D16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AG78"/>
  <sheetViews>
    <sheetView workbookViewId="0">
      <selection activeCell="B77" sqref="B77"/>
    </sheetView>
  </sheetViews>
  <sheetFormatPr defaultRowHeight="12.75"/>
  <cols>
    <col min="2" max="2" width="51.28515625" customWidth="1"/>
  </cols>
  <sheetData>
    <row r="3" spans="1:33" ht="12.75" customHeight="1">
      <c r="A3" s="15" t="s">
        <v>267</v>
      </c>
      <c r="B3" s="7" t="s">
        <v>210</v>
      </c>
      <c r="C3" s="16" t="s">
        <v>211</v>
      </c>
      <c r="D3" s="16"/>
      <c r="E3" s="16"/>
      <c r="F3" s="16"/>
      <c r="G3" s="16"/>
      <c r="H3" s="16"/>
      <c r="I3" s="16"/>
      <c r="J3" s="16"/>
    </row>
    <row r="4" spans="1:33" ht="18.75" customHeight="1">
      <c r="A4" s="14" t="s">
        <v>268</v>
      </c>
      <c r="B4" s="10" t="s">
        <v>212</v>
      </c>
      <c r="C4" s="16" t="s">
        <v>213</v>
      </c>
      <c r="D4" s="16"/>
      <c r="E4" s="16"/>
      <c r="F4" s="16"/>
      <c r="G4" s="16"/>
      <c r="H4" s="16"/>
      <c r="I4" s="16"/>
      <c r="J4" s="16"/>
    </row>
    <row r="5" spans="1:33">
      <c r="A5" s="14" t="s">
        <v>269</v>
      </c>
      <c r="B5" s="11" t="s">
        <v>214</v>
      </c>
      <c r="C5" s="16" t="s">
        <v>213</v>
      </c>
      <c r="D5" s="16"/>
      <c r="E5" s="16"/>
      <c r="F5" s="16"/>
      <c r="G5" s="16"/>
      <c r="H5" s="16"/>
      <c r="I5" s="16"/>
      <c r="J5" s="16"/>
    </row>
    <row r="6" spans="1:33" ht="26.25" customHeight="1">
      <c r="A6" s="15" t="s">
        <v>270</v>
      </c>
      <c r="B6" s="9" t="s">
        <v>215</v>
      </c>
      <c r="C6" s="16" t="s">
        <v>141</v>
      </c>
      <c r="D6" s="16"/>
      <c r="E6" s="16"/>
      <c r="F6" s="16"/>
      <c r="G6" s="16"/>
      <c r="H6" s="16"/>
      <c r="I6" s="16"/>
      <c r="J6" s="16"/>
    </row>
    <row r="7" spans="1:33">
      <c r="A7" s="14" t="s">
        <v>271</v>
      </c>
      <c r="B7" s="11" t="s">
        <v>216</v>
      </c>
      <c r="C7" s="16" t="s">
        <v>141</v>
      </c>
      <c r="D7" s="16"/>
      <c r="E7" s="16"/>
      <c r="F7" s="16"/>
      <c r="G7" s="16"/>
      <c r="H7" s="16"/>
      <c r="I7" s="16"/>
      <c r="J7" s="16"/>
    </row>
    <row r="8" spans="1:33" ht="29.25" customHeight="1">
      <c r="A8" s="15" t="s">
        <v>272</v>
      </c>
      <c r="B8" s="9" t="s">
        <v>217</v>
      </c>
      <c r="C8" s="16" t="s">
        <v>141</v>
      </c>
      <c r="D8" s="16"/>
      <c r="E8" s="16"/>
      <c r="F8" s="16"/>
      <c r="G8" s="16"/>
      <c r="H8" s="16"/>
      <c r="I8" s="16"/>
      <c r="J8" s="16"/>
    </row>
    <row r="9" spans="1:33" ht="20.25" customHeight="1">
      <c r="A9" s="15" t="s">
        <v>273</v>
      </c>
      <c r="B9" s="9" t="s">
        <v>218</v>
      </c>
      <c r="C9" s="16" t="s">
        <v>141</v>
      </c>
      <c r="D9" s="16"/>
      <c r="E9" s="16"/>
      <c r="F9" s="16"/>
      <c r="G9" s="16"/>
      <c r="H9" s="16"/>
      <c r="I9" s="16"/>
      <c r="J9" s="16"/>
    </row>
    <row r="10" spans="1:33" ht="22.5" customHeight="1">
      <c r="A10" s="14" t="s">
        <v>274</v>
      </c>
      <c r="B10" s="11" t="s">
        <v>219</v>
      </c>
      <c r="C10" s="16" t="s">
        <v>141</v>
      </c>
      <c r="D10" s="16"/>
      <c r="E10" s="16"/>
      <c r="F10" s="16"/>
      <c r="G10" s="16"/>
      <c r="H10" s="16"/>
      <c r="I10" s="16"/>
      <c r="J10" s="16"/>
    </row>
    <row r="11" spans="1:33" ht="12.75" customHeight="1">
      <c r="A11" s="14" t="s">
        <v>275</v>
      </c>
      <c r="B11" s="10" t="s">
        <v>220</v>
      </c>
      <c r="C11" s="16" t="s">
        <v>141</v>
      </c>
      <c r="D11" s="16"/>
      <c r="E11" s="16"/>
      <c r="F11" s="16"/>
      <c r="G11" s="16"/>
      <c r="H11" s="16"/>
      <c r="I11" s="16"/>
      <c r="J11" s="16"/>
    </row>
    <row r="12" spans="1:33" ht="21" customHeight="1">
      <c r="A12" s="14" t="s">
        <v>276</v>
      </c>
      <c r="B12" s="11" t="s">
        <v>221</v>
      </c>
      <c r="C12" s="16" t="s">
        <v>141</v>
      </c>
      <c r="D12" s="16"/>
      <c r="E12" s="16"/>
      <c r="F12" s="16"/>
      <c r="G12" s="16"/>
      <c r="H12" s="16"/>
      <c r="I12" s="16"/>
      <c r="J12" s="16"/>
    </row>
    <row r="13" spans="1:33" ht="21.75" customHeight="1">
      <c r="A13" s="14" t="s">
        <v>277</v>
      </c>
      <c r="B13" s="11" t="s">
        <v>222</v>
      </c>
      <c r="C13" s="16" t="s">
        <v>141</v>
      </c>
      <c r="D13" s="16"/>
      <c r="E13" s="16"/>
      <c r="F13" s="16"/>
      <c r="G13" s="16"/>
      <c r="H13" s="16"/>
      <c r="I13" s="16"/>
      <c r="J13" s="16"/>
    </row>
    <row r="14" spans="1:33" ht="19.5" customHeight="1">
      <c r="A14" s="14" t="s">
        <v>223</v>
      </c>
      <c r="B14" s="8" t="s">
        <v>224</v>
      </c>
      <c r="C14" s="16" t="s">
        <v>141</v>
      </c>
      <c r="D14" s="16"/>
      <c r="E14" s="16"/>
      <c r="F14" s="16"/>
      <c r="G14" s="16"/>
      <c r="H14" s="16"/>
      <c r="I14" s="16"/>
      <c r="J14" s="16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18.75" customHeight="1">
      <c r="A15" s="14" t="s">
        <v>225</v>
      </c>
      <c r="B15" s="13" t="s">
        <v>220</v>
      </c>
      <c r="C15" s="16" t="s">
        <v>141</v>
      </c>
      <c r="D15" s="16"/>
      <c r="E15" s="16"/>
      <c r="F15" s="16"/>
      <c r="G15" s="16"/>
      <c r="H15" s="16"/>
      <c r="I15" s="16"/>
      <c r="J15" s="16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21" customHeight="1">
      <c r="A16" s="14" t="s">
        <v>226</v>
      </c>
      <c r="B16" s="13" t="s">
        <v>227</v>
      </c>
      <c r="C16" s="16" t="s">
        <v>141</v>
      </c>
      <c r="D16" s="16"/>
      <c r="E16" s="16"/>
      <c r="F16" s="16"/>
      <c r="G16" s="16"/>
      <c r="H16" s="16"/>
      <c r="I16" s="16"/>
      <c r="J16" s="16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24" customHeight="1">
      <c r="A17" s="14" t="s">
        <v>228</v>
      </c>
      <c r="B17" s="13" t="s">
        <v>229</v>
      </c>
      <c r="C17" s="16" t="s">
        <v>141</v>
      </c>
      <c r="D17" s="16"/>
      <c r="E17" s="16"/>
      <c r="F17" s="16"/>
      <c r="G17" s="16"/>
      <c r="H17" s="16"/>
      <c r="I17" s="16"/>
      <c r="J17" s="16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41.25" customHeight="1">
      <c r="A18" s="15" t="s">
        <v>230</v>
      </c>
      <c r="B18" s="12" t="s">
        <v>231</v>
      </c>
      <c r="C18" s="16" t="s">
        <v>213</v>
      </c>
      <c r="D18" s="16"/>
      <c r="E18" s="16"/>
      <c r="F18" s="16"/>
      <c r="G18" s="16"/>
      <c r="H18" s="16"/>
      <c r="I18" s="16"/>
      <c r="J18" s="16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>
      <c r="A19" s="14" t="s">
        <v>232</v>
      </c>
      <c r="B19" s="13" t="s">
        <v>233</v>
      </c>
      <c r="C19" s="16" t="s">
        <v>213</v>
      </c>
      <c r="D19" s="16"/>
      <c r="E19" s="16"/>
      <c r="F19" s="16"/>
      <c r="G19" s="16"/>
      <c r="H19" s="16"/>
      <c r="I19" s="16"/>
      <c r="J19" s="16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33" customHeight="1">
      <c r="A20" s="15" t="s">
        <v>234</v>
      </c>
      <c r="B20" s="8" t="s">
        <v>235</v>
      </c>
      <c r="C20" s="16" t="s">
        <v>113</v>
      </c>
      <c r="D20" s="16"/>
      <c r="E20" s="16"/>
      <c r="F20" s="16"/>
      <c r="G20" s="16"/>
      <c r="H20" s="16"/>
      <c r="I20" s="16"/>
      <c r="J20" s="16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24.75" customHeight="1">
      <c r="A21" s="15" t="s">
        <v>236</v>
      </c>
      <c r="B21" s="8" t="s">
        <v>237</v>
      </c>
      <c r="C21" s="16" t="s">
        <v>113</v>
      </c>
      <c r="D21" s="16"/>
      <c r="E21" s="16"/>
      <c r="F21" s="16"/>
      <c r="G21" s="16"/>
      <c r="H21" s="16"/>
      <c r="I21" s="16"/>
      <c r="J21" s="16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39" customHeight="1">
      <c r="A22" s="15" t="s">
        <v>238</v>
      </c>
      <c r="B22" s="12" t="s">
        <v>239</v>
      </c>
      <c r="C22" s="16" t="s">
        <v>240</v>
      </c>
      <c r="D22" s="16"/>
      <c r="E22" s="16"/>
      <c r="F22" s="16"/>
      <c r="G22" s="16"/>
      <c r="H22" s="16"/>
      <c r="I22" s="16"/>
      <c r="J22" s="1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25.5" customHeight="1">
      <c r="A23" s="15" t="s">
        <v>241</v>
      </c>
      <c r="B23" s="8" t="s">
        <v>242</v>
      </c>
      <c r="C23" s="16" t="s">
        <v>113</v>
      </c>
      <c r="D23" s="16"/>
      <c r="E23" s="16"/>
      <c r="F23" s="16"/>
      <c r="G23" s="16"/>
      <c r="H23" s="16"/>
      <c r="I23" s="16"/>
      <c r="J23" s="16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27.75" customHeight="1">
      <c r="A24" s="15" t="s">
        <v>243</v>
      </c>
      <c r="B24" s="12" t="s">
        <v>244</v>
      </c>
      <c r="C24" s="16" t="s">
        <v>213</v>
      </c>
      <c r="D24" s="16"/>
      <c r="E24" s="16"/>
      <c r="F24" s="16"/>
      <c r="G24" s="16"/>
      <c r="H24" s="16"/>
      <c r="I24" s="16"/>
      <c r="J24" s="16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8" customHeight="1">
      <c r="A25" s="14" t="s">
        <v>245</v>
      </c>
      <c r="B25" s="8" t="s">
        <v>246</v>
      </c>
      <c r="C25" s="16" t="s">
        <v>213</v>
      </c>
      <c r="D25" s="16"/>
      <c r="E25" s="16"/>
      <c r="F25" s="16"/>
      <c r="G25" s="16"/>
      <c r="H25" s="16"/>
      <c r="I25" s="16"/>
      <c r="J25" s="1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ht="22.5" customHeight="1">
      <c r="A26" s="14" t="s">
        <v>247</v>
      </c>
      <c r="B26" s="13" t="s">
        <v>248</v>
      </c>
      <c r="C26" s="16" t="s">
        <v>249</v>
      </c>
      <c r="D26" s="16"/>
      <c r="E26" s="16"/>
      <c r="F26" s="16"/>
      <c r="G26" s="16"/>
      <c r="H26" s="16"/>
      <c r="I26" s="16"/>
      <c r="J26" s="1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ht="23.25" customHeight="1">
      <c r="A27" s="14" t="s">
        <v>250</v>
      </c>
      <c r="B27" s="13" t="s">
        <v>251</v>
      </c>
      <c r="C27" s="16" t="s">
        <v>249</v>
      </c>
      <c r="D27" s="16"/>
      <c r="E27" s="16"/>
      <c r="F27" s="16"/>
      <c r="G27" s="16"/>
      <c r="H27" s="16"/>
      <c r="I27" s="16"/>
      <c r="J27" s="1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8" customHeight="1">
      <c r="A28" s="14" t="s">
        <v>252</v>
      </c>
      <c r="B28" s="8" t="s">
        <v>253</v>
      </c>
      <c r="C28" s="16" t="s">
        <v>213</v>
      </c>
      <c r="D28" s="16"/>
      <c r="E28" s="16"/>
      <c r="F28" s="16"/>
      <c r="G28" s="16"/>
      <c r="H28" s="16"/>
      <c r="I28" s="16"/>
      <c r="J28" s="1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ht="17.25" customHeight="1">
      <c r="A29" s="14" t="s">
        <v>254</v>
      </c>
      <c r="B29" s="13" t="s">
        <v>255</v>
      </c>
      <c r="C29" s="16" t="s">
        <v>213</v>
      </c>
      <c r="D29" s="16"/>
      <c r="E29" s="16"/>
      <c r="F29" s="16"/>
      <c r="G29" s="16"/>
      <c r="H29" s="16"/>
      <c r="I29" s="16"/>
      <c r="J29" s="1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ht="17.25" customHeight="1">
      <c r="A30" s="14" t="s">
        <v>256</v>
      </c>
      <c r="B30" s="13" t="s">
        <v>246</v>
      </c>
      <c r="C30" s="16" t="s">
        <v>213</v>
      </c>
      <c r="D30" s="16"/>
      <c r="E30" s="16"/>
      <c r="F30" s="16"/>
      <c r="G30" s="16"/>
      <c r="H30" s="16"/>
      <c r="I30" s="16"/>
      <c r="J30" s="1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ht="24.75" customHeight="1">
      <c r="A31" s="15" t="s">
        <v>257</v>
      </c>
      <c r="B31" s="8" t="s">
        <v>258</v>
      </c>
      <c r="C31" s="16" t="s">
        <v>213</v>
      </c>
      <c r="D31" s="16"/>
      <c r="E31" s="16"/>
      <c r="F31" s="16"/>
      <c r="G31" s="16"/>
      <c r="H31" s="16"/>
      <c r="I31" s="16"/>
      <c r="J31" s="16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26.25" customHeight="1">
      <c r="A32" s="15" t="s">
        <v>259</v>
      </c>
      <c r="B32" s="8" t="s">
        <v>260</v>
      </c>
      <c r="C32" s="16" t="s">
        <v>213</v>
      </c>
      <c r="D32" s="16"/>
      <c r="E32" s="16"/>
      <c r="F32" s="16"/>
      <c r="G32" s="16"/>
      <c r="H32" s="16"/>
      <c r="I32" s="16"/>
      <c r="J32" s="16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8.75" customHeight="1">
      <c r="A33" s="14" t="s">
        <v>261</v>
      </c>
      <c r="B33" s="8" t="s">
        <v>262</v>
      </c>
      <c r="C33" s="16" t="s">
        <v>213</v>
      </c>
      <c r="D33" s="16"/>
      <c r="E33" s="16"/>
      <c r="F33" s="16"/>
      <c r="G33" s="16"/>
      <c r="H33" s="16"/>
      <c r="I33" s="16"/>
      <c r="J33" s="1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ht="19.5" customHeight="1">
      <c r="A34" s="14" t="s">
        <v>263</v>
      </c>
      <c r="B34" s="13" t="s">
        <v>255</v>
      </c>
      <c r="C34" s="16" t="s">
        <v>213</v>
      </c>
      <c r="D34" s="16"/>
      <c r="E34" s="16"/>
      <c r="F34" s="16"/>
      <c r="G34" s="16"/>
      <c r="H34" s="16"/>
      <c r="I34" s="16"/>
      <c r="J34" s="1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ht="21.75" customHeight="1">
      <c r="A35" s="14" t="s">
        <v>264</v>
      </c>
      <c r="B35" s="13" t="s">
        <v>246</v>
      </c>
      <c r="C35" s="16" t="s">
        <v>213</v>
      </c>
      <c r="D35" s="16"/>
      <c r="E35" s="16"/>
      <c r="F35" s="16"/>
      <c r="G35" s="16"/>
      <c r="H35" s="16"/>
      <c r="I35" s="16"/>
      <c r="J35" s="1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9.5" customHeight="1">
      <c r="A36" s="14" t="s">
        <v>265</v>
      </c>
      <c r="B36" s="13" t="s">
        <v>266</v>
      </c>
      <c r="C36" s="16" t="s">
        <v>213</v>
      </c>
      <c r="D36" s="16"/>
      <c r="E36" s="16"/>
      <c r="F36" s="16"/>
      <c r="G36" s="16"/>
      <c r="H36" s="16"/>
      <c r="I36" s="16"/>
      <c r="J36" s="1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24" customHeight="1">
      <c r="A37" s="15" t="s">
        <v>278</v>
      </c>
      <c r="B37" s="8" t="s">
        <v>279</v>
      </c>
      <c r="C37" s="16" t="s">
        <v>213</v>
      </c>
      <c r="D37" s="16"/>
      <c r="E37" s="16"/>
      <c r="F37" s="16"/>
      <c r="G37" s="16"/>
      <c r="H37" s="16"/>
      <c r="I37" s="16"/>
      <c r="J37" s="16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7.25" customHeight="1">
      <c r="A38" s="14" t="s">
        <v>280</v>
      </c>
      <c r="B38" s="8" t="s">
        <v>281</v>
      </c>
      <c r="C38" s="16" t="s">
        <v>213</v>
      </c>
      <c r="D38" s="16"/>
      <c r="E38" s="16"/>
      <c r="F38" s="16"/>
      <c r="G38" s="16"/>
      <c r="H38" s="16"/>
      <c r="I38" s="16"/>
      <c r="J38" s="16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20.25" customHeight="1">
      <c r="A39" s="14" t="s">
        <v>282</v>
      </c>
      <c r="B39" s="13" t="s">
        <v>246</v>
      </c>
      <c r="C39" s="16" t="s">
        <v>213</v>
      </c>
      <c r="D39" s="16"/>
      <c r="E39" s="16"/>
      <c r="F39" s="16"/>
      <c r="G39" s="16"/>
      <c r="H39" s="16"/>
      <c r="I39" s="16"/>
      <c r="J39" s="16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ht="20.25" customHeight="1">
      <c r="A40" s="14" t="s">
        <v>283</v>
      </c>
      <c r="B40" s="13" t="s">
        <v>284</v>
      </c>
      <c r="C40" s="16" t="s">
        <v>213</v>
      </c>
      <c r="D40" s="16"/>
      <c r="E40" s="16"/>
      <c r="F40" s="16"/>
      <c r="G40" s="16"/>
      <c r="H40" s="16"/>
      <c r="I40" s="16"/>
      <c r="J40" s="16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17.25" customHeight="1">
      <c r="A41" s="14" t="s">
        <v>285</v>
      </c>
      <c r="B41" s="13" t="s">
        <v>286</v>
      </c>
      <c r="C41" s="16" t="s">
        <v>213</v>
      </c>
      <c r="D41" s="16"/>
      <c r="E41" s="16"/>
      <c r="F41" s="16"/>
      <c r="G41" s="16"/>
      <c r="H41" s="16"/>
      <c r="I41" s="16"/>
      <c r="J41" s="16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38.25" customHeight="1">
      <c r="A42" s="15" t="s">
        <v>287</v>
      </c>
      <c r="B42" s="8" t="s">
        <v>288</v>
      </c>
      <c r="C42" s="16" t="s">
        <v>213</v>
      </c>
      <c r="D42" s="16"/>
      <c r="E42" s="16"/>
      <c r="F42" s="16"/>
      <c r="G42" s="16"/>
      <c r="H42" s="16"/>
      <c r="I42" s="16"/>
      <c r="J42" s="16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9.5" customHeight="1">
      <c r="A43" s="14" t="s">
        <v>289</v>
      </c>
      <c r="B43" s="13" t="s">
        <v>255</v>
      </c>
      <c r="C43" s="16" t="s">
        <v>213</v>
      </c>
      <c r="D43" s="16"/>
      <c r="E43" s="16"/>
      <c r="F43" s="16"/>
      <c r="G43" s="16"/>
      <c r="H43" s="16"/>
      <c r="I43" s="16"/>
      <c r="J43" s="16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ht="20.25" customHeight="1">
      <c r="A44" s="14" t="s">
        <v>290</v>
      </c>
      <c r="B44" s="13" t="s">
        <v>291</v>
      </c>
      <c r="C44" s="16" t="s">
        <v>213</v>
      </c>
      <c r="D44" s="16"/>
      <c r="E44" s="16"/>
      <c r="F44" s="16"/>
      <c r="G44" s="16"/>
      <c r="H44" s="16"/>
      <c r="I44" s="16"/>
      <c r="J44" s="16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ht="42" customHeight="1">
      <c r="A45" s="15" t="s">
        <v>292</v>
      </c>
      <c r="B45" s="8" t="s">
        <v>293</v>
      </c>
      <c r="C45" s="18" t="s">
        <v>294</v>
      </c>
      <c r="D45" s="18"/>
      <c r="E45" s="18"/>
      <c r="F45" s="18"/>
      <c r="G45" s="18"/>
      <c r="H45" s="18"/>
      <c r="I45" s="18"/>
      <c r="J45" s="1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32.25" customHeight="1">
      <c r="A46" s="15" t="s">
        <v>295</v>
      </c>
      <c r="B46" s="8" t="s">
        <v>246</v>
      </c>
      <c r="C46" s="18" t="s">
        <v>294</v>
      </c>
      <c r="D46" s="18"/>
      <c r="E46" s="18"/>
      <c r="F46" s="18"/>
      <c r="G46" s="18"/>
      <c r="H46" s="18"/>
      <c r="I46" s="18"/>
      <c r="J46" s="1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21.75" customHeight="1">
      <c r="A47" s="14" t="s">
        <v>296</v>
      </c>
      <c r="B47" s="13" t="s">
        <v>297</v>
      </c>
      <c r="C47" s="16" t="s">
        <v>213</v>
      </c>
      <c r="D47" s="16"/>
      <c r="E47" s="16"/>
      <c r="F47" s="16"/>
      <c r="G47" s="16"/>
      <c r="H47" s="16"/>
      <c r="I47" s="16"/>
      <c r="J47" s="16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ht="22.5" customHeight="1">
      <c r="A48" s="15" t="s">
        <v>298</v>
      </c>
      <c r="B48" s="8" t="s">
        <v>299</v>
      </c>
      <c r="C48" s="16" t="s">
        <v>213</v>
      </c>
      <c r="D48" s="16"/>
      <c r="E48" s="16"/>
      <c r="F48" s="16"/>
      <c r="G48" s="16"/>
      <c r="H48" s="16"/>
      <c r="I48" s="16"/>
      <c r="J48" s="16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ht="24.75" customHeight="1">
      <c r="A49" s="15" t="s">
        <v>300</v>
      </c>
      <c r="B49" s="8" t="s">
        <v>301</v>
      </c>
      <c r="C49" s="16" t="s">
        <v>113</v>
      </c>
      <c r="D49" s="16"/>
      <c r="E49" s="16"/>
      <c r="F49" s="16"/>
      <c r="G49" s="16"/>
      <c r="H49" s="16"/>
      <c r="I49" s="16"/>
      <c r="J49" s="16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24.75" customHeight="1">
      <c r="A50" s="14" t="s">
        <v>302</v>
      </c>
      <c r="B50" s="13" t="s">
        <v>303</v>
      </c>
      <c r="C50" s="16" t="s">
        <v>113</v>
      </c>
      <c r="D50" s="16"/>
      <c r="E50" s="16"/>
      <c r="F50" s="16"/>
      <c r="G50" s="16"/>
      <c r="H50" s="16"/>
      <c r="I50" s="16"/>
      <c r="J50" s="16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ht="30.75" customHeight="1">
      <c r="A51" s="15" t="s">
        <v>304</v>
      </c>
      <c r="B51" s="8" t="s">
        <v>305</v>
      </c>
      <c r="C51" s="16" t="s">
        <v>113</v>
      </c>
      <c r="D51" s="16"/>
      <c r="E51" s="16"/>
      <c r="F51" s="16"/>
      <c r="G51" s="16"/>
      <c r="H51" s="16"/>
      <c r="I51" s="16"/>
      <c r="J51" s="16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21.75" customHeight="1">
      <c r="A52" s="14" t="s">
        <v>306</v>
      </c>
      <c r="B52" s="8" t="s">
        <v>303</v>
      </c>
      <c r="C52" s="16" t="s">
        <v>113</v>
      </c>
      <c r="D52" s="16"/>
      <c r="E52" s="16"/>
      <c r="F52" s="16"/>
      <c r="G52" s="16"/>
      <c r="H52" s="16"/>
      <c r="I52" s="16"/>
      <c r="J52" s="16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ht="33.75" customHeight="1">
      <c r="A53" s="15" t="s">
        <v>307</v>
      </c>
      <c r="B53" s="8" t="s">
        <v>308</v>
      </c>
      <c r="C53" s="16" t="s">
        <v>213</v>
      </c>
      <c r="D53" s="16"/>
      <c r="E53" s="16"/>
      <c r="F53" s="16"/>
      <c r="G53" s="16"/>
      <c r="H53" s="16"/>
      <c r="I53" s="16"/>
      <c r="J53" s="16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ht="25.5" customHeight="1">
      <c r="A54" s="14" t="s">
        <v>309</v>
      </c>
      <c r="B54" s="13" t="s">
        <v>310</v>
      </c>
      <c r="C54" s="16" t="s">
        <v>213</v>
      </c>
      <c r="D54" s="16"/>
      <c r="E54" s="16"/>
      <c r="F54" s="16"/>
      <c r="G54" s="16"/>
      <c r="H54" s="16"/>
      <c r="I54" s="16"/>
      <c r="J54" s="16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44.25" customHeight="1">
      <c r="A55" s="15" t="s">
        <v>311</v>
      </c>
      <c r="B55" s="12" t="s">
        <v>312</v>
      </c>
      <c r="C55" s="16" t="s">
        <v>213</v>
      </c>
      <c r="D55" s="16"/>
      <c r="E55" s="16"/>
      <c r="F55" s="16"/>
      <c r="G55" s="16"/>
      <c r="H55" s="16"/>
      <c r="I55" s="16"/>
      <c r="J55" s="16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7.25" customHeight="1">
      <c r="A56" s="14" t="s">
        <v>313</v>
      </c>
      <c r="B56" s="8" t="s">
        <v>233</v>
      </c>
      <c r="C56" s="16" t="s">
        <v>213</v>
      </c>
      <c r="D56" s="16"/>
      <c r="E56" s="16"/>
      <c r="F56" s="16"/>
      <c r="G56" s="16"/>
      <c r="H56" s="16"/>
      <c r="I56" s="16"/>
      <c r="J56" s="16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 ht="42" customHeight="1">
      <c r="A57" s="15" t="s">
        <v>314</v>
      </c>
      <c r="B57" s="8" t="s">
        <v>315</v>
      </c>
      <c r="C57" s="16" t="s">
        <v>113</v>
      </c>
      <c r="D57" s="16"/>
      <c r="E57" s="16"/>
      <c r="F57" s="16"/>
      <c r="G57" s="16"/>
      <c r="H57" s="16"/>
      <c r="I57" s="16"/>
      <c r="J57" s="16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24.75" customHeight="1">
      <c r="A58" s="14" t="s">
        <v>316</v>
      </c>
      <c r="B58" s="8" t="s">
        <v>317</v>
      </c>
      <c r="C58" s="16" t="s">
        <v>213</v>
      </c>
      <c r="D58" s="16"/>
      <c r="E58" s="16"/>
      <c r="F58" s="16"/>
      <c r="G58" s="16"/>
      <c r="H58" s="16"/>
      <c r="I58" s="16"/>
      <c r="J58" s="16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 ht="21.75" customHeight="1">
      <c r="A59" s="14" t="s">
        <v>318</v>
      </c>
      <c r="B59" s="13" t="s">
        <v>233</v>
      </c>
      <c r="C59" s="16" t="s">
        <v>213</v>
      </c>
      <c r="D59" s="16"/>
      <c r="E59" s="16"/>
      <c r="F59" s="16"/>
      <c r="G59" s="16"/>
      <c r="H59" s="16"/>
      <c r="I59" s="16"/>
      <c r="J59" s="16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ht="39.75" customHeight="1">
      <c r="A60" s="15" t="s">
        <v>319</v>
      </c>
      <c r="B60" s="8" t="s">
        <v>320</v>
      </c>
      <c r="C60" s="16" t="s">
        <v>213</v>
      </c>
      <c r="D60" s="16"/>
      <c r="E60" s="16"/>
      <c r="F60" s="16"/>
      <c r="G60" s="16"/>
      <c r="H60" s="16"/>
      <c r="I60" s="16"/>
      <c r="J60" s="16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28.5" customHeight="1">
      <c r="A61" s="15" t="s">
        <v>321</v>
      </c>
      <c r="B61" s="8" t="s">
        <v>322</v>
      </c>
      <c r="C61" s="16" t="s">
        <v>213</v>
      </c>
      <c r="D61" s="16"/>
      <c r="E61" s="16"/>
      <c r="F61" s="16"/>
      <c r="G61" s="16"/>
      <c r="H61" s="16"/>
      <c r="I61" s="16"/>
      <c r="J61" s="16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26.25" customHeight="1">
      <c r="A62" s="15" t="s">
        <v>323</v>
      </c>
      <c r="B62" s="8" t="s">
        <v>324</v>
      </c>
      <c r="C62" s="16" t="s">
        <v>113</v>
      </c>
      <c r="D62" s="16"/>
      <c r="E62" s="16"/>
      <c r="F62" s="16"/>
      <c r="G62" s="16"/>
      <c r="H62" s="16"/>
      <c r="I62" s="16"/>
      <c r="J62" s="16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25.5" customHeight="1">
      <c r="A63" s="15" t="s">
        <v>325</v>
      </c>
      <c r="B63" s="8" t="s">
        <v>326</v>
      </c>
      <c r="C63" s="16" t="s">
        <v>213</v>
      </c>
      <c r="D63" s="16"/>
      <c r="E63" s="16"/>
      <c r="F63" s="16"/>
      <c r="G63" s="16"/>
      <c r="H63" s="16"/>
      <c r="I63" s="16"/>
      <c r="J63" s="16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ht="39.75" customHeight="1">
      <c r="A64" s="15" t="s">
        <v>327</v>
      </c>
      <c r="B64" s="8" t="s">
        <v>328</v>
      </c>
      <c r="C64" s="16" t="s">
        <v>113</v>
      </c>
      <c r="D64" s="16"/>
      <c r="E64" s="16"/>
      <c r="F64" s="16"/>
      <c r="G64" s="16"/>
      <c r="H64" s="16"/>
      <c r="I64" s="16"/>
      <c r="J64" s="16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ht="30" customHeight="1">
      <c r="A65" s="15" t="s">
        <v>329</v>
      </c>
      <c r="B65" s="12" t="s">
        <v>330</v>
      </c>
      <c r="C65" s="16" t="s">
        <v>213</v>
      </c>
      <c r="D65" s="16"/>
      <c r="E65" s="16"/>
      <c r="F65" s="16"/>
      <c r="G65" s="16"/>
      <c r="H65" s="16"/>
      <c r="I65" s="16"/>
      <c r="J65" s="16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ht="17.25" customHeight="1">
      <c r="A66" s="14" t="s">
        <v>331</v>
      </c>
      <c r="B66" s="13" t="s">
        <v>332</v>
      </c>
      <c r="C66" s="16" t="s">
        <v>113</v>
      </c>
      <c r="D66" s="16"/>
      <c r="E66" s="16"/>
      <c r="F66" s="16"/>
      <c r="G66" s="16"/>
      <c r="H66" s="16"/>
      <c r="I66" s="16"/>
      <c r="J66" s="16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 ht="27.75" customHeight="1">
      <c r="A67" s="15" t="s">
        <v>333</v>
      </c>
      <c r="B67" s="12" t="s">
        <v>334</v>
      </c>
      <c r="C67" s="16" t="s">
        <v>213</v>
      </c>
      <c r="D67" s="16"/>
      <c r="E67" s="16"/>
      <c r="F67" s="16"/>
      <c r="G67" s="16"/>
      <c r="H67" s="16"/>
      <c r="I67" s="16"/>
      <c r="J67" s="16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ht="16.5" customHeight="1">
      <c r="A68" s="14" t="s">
        <v>335</v>
      </c>
      <c r="B68" s="13" t="s">
        <v>332</v>
      </c>
      <c r="C68" s="16" t="s">
        <v>113</v>
      </c>
      <c r="D68" s="16"/>
      <c r="E68" s="16"/>
      <c r="F68" s="16"/>
      <c r="G68" s="16"/>
      <c r="H68" s="16"/>
      <c r="I68" s="16"/>
      <c r="J68" s="16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pans="1:33" ht="25.5" customHeight="1">
      <c r="A69" s="15" t="s">
        <v>336</v>
      </c>
      <c r="B69" s="12" t="s">
        <v>337</v>
      </c>
      <c r="C69" s="16" t="s">
        <v>213</v>
      </c>
      <c r="D69" s="16"/>
      <c r="E69" s="16"/>
      <c r="F69" s="16"/>
      <c r="G69" s="16"/>
      <c r="H69" s="16"/>
      <c r="I69" s="16"/>
      <c r="J69" s="16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ht="19.5" customHeight="1">
      <c r="A70" s="14" t="s">
        <v>338</v>
      </c>
      <c r="B70" s="13" t="s">
        <v>332</v>
      </c>
      <c r="C70" s="16" t="s">
        <v>113</v>
      </c>
      <c r="D70" s="16"/>
      <c r="E70" s="16"/>
      <c r="F70" s="16"/>
      <c r="G70" s="16"/>
      <c r="H70" s="16"/>
      <c r="I70" s="16"/>
      <c r="J70" s="16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33" ht="33.75" customHeight="1">
      <c r="A71" s="15" t="s">
        <v>339</v>
      </c>
      <c r="B71" s="8" t="s">
        <v>340</v>
      </c>
      <c r="C71" s="16" t="s">
        <v>213</v>
      </c>
      <c r="D71" s="16"/>
      <c r="E71" s="16"/>
      <c r="F71" s="16"/>
      <c r="G71" s="16"/>
      <c r="H71" s="16"/>
      <c r="I71" s="16"/>
      <c r="J71" s="16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ht="20.25" customHeight="1">
      <c r="A72" s="14" t="s">
        <v>341</v>
      </c>
      <c r="B72" s="13" t="s">
        <v>342</v>
      </c>
      <c r="C72" s="16" t="s">
        <v>113</v>
      </c>
      <c r="D72" s="16"/>
      <c r="E72" s="16"/>
      <c r="F72" s="16"/>
      <c r="G72" s="16"/>
      <c r="H72" s="16"/>
      <c r="I72" s="16"/>
      <c r="J72" s="16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 ht="46.5" customHeight="1">
      <c r="A73" s="15" t="s">
        <v>343</v>
      </c>
      <c r="B73" s="12" t="s">
        <v>344</v>
      </c>
      <c r="C73" s="18" t="s">
        <v>213</v>
      </c>
      <c r="D73" s="18"/>
      <c r="E73" s="18"/>
      <c r="F73" s="18"/>
      <c r="G73" s="18"/>
      <c r="H73" s="18"/>
      <c r="I73" s="18"/>
      <c r="J73" s="1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ht="19.5" customHeight="1">
      <c r="A74" s="14" t="s">
        <v>345</v>
      </c>
      <c r="B74" s="13" t="s">
        <v>332</v>
      </c>
      <c r="C74" s="16" t="s">
        <v>113</v>
      </c>
      <c r="D74" s="16"/>
      <c r="E74" s="16"/>
      <c r="F74" s="16"/>
      <c r="G74" s="16"/>
      <c r="H74" s="16"/>
      <c r="I74" s="16"/>
      <c r="J74" s="16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1:33" ht="46.5" customHeight="1">
      <c r="A75" s="15" t="s">
        <v>346</v>
      </c>
      <c r="B75" s="12" t="s">
        <v>347</v>
      </c>
      <c r="C75" s="16" t="s">
        <v>348</v>
      </c>
      <c r="D75" s="16"/>
      <c r="E75" s="16"/>
      <c r="F75" s="16"/>
      <c r="G75" s="16"/>
      <c r="H75" s="16"/>
      <c r="I75" s="16"/>
      <c r="J75" s="16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ht="48.75" customHeight="1">
      <c r="A76" s="15" t="s">
        <v>349</v>
      </c>
      <c r="B76" s="12" t="s">
        <v>350</v>
      </c>
      <c r="C76" s="18" t="s">
        <v>351</v>
      </c>
      <c r="D76" s="18"/>
      <c r="E76" s="18"/>
      <c r="F76" s="18"/>
      <c r="G76" s="18"/>
      <c r="H76" s="18"/>
      <c r="I76" s="18"/>
      <c r="J76" s="1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ht="24" customHeight="1">
      <c r="A77" s="15" t="s">
        <v>352</v>
      </c>
      <c r="B77" s="13" t="s">
        <v>353</v>
      </c>
      <c r="C77" s="18" t="s">
        <v>351</v>
      </c>
      <c r="D77" s="18"/>
      <c r="E77" s="18"/>
      <c r="F77" s="18"/>
      <c r="G77" s="18"/>
      <c r="H77" s="18"/>
      <c r="I77" s="18"/>
      <c r="J77" s="18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spans="1:33">
      <c r="A78" s="17"/>
      <c r="B78" s="13"/>
      <c r="C78" s="18"/>
      <c r="D78" s="18"/>
      <c r="E78" s="18"/>
      <c r="F78" s="18"/>
      <c r="G78" s="18"/>
      <c r="H78" s="18"/>
      <c r="I78" s="18"/>
      <c r="J78" s="18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Форма на 01.11.2017</vt:lpstr>
      <vt:lpstr>Лист2</vt:lpstr>
      <vt:lpstr>Лист3</vt:lpstr>
      <vt:lpstr>'Форма на 01.11.2017'!Заголовки_для_печати</vt:lpstr>
    </vt:vector>
  </TitlesOfParts>
  <Company>KHSU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user</cp:lastModifiedBy>
  <cp:lastPrinted>2017-11-14T01:03:36Z</cp:lastPrinted>
  <dcterms:created xsi:type="dcterms:W3CDTF">2007-11-27T07:26:51Z</dcterms:created>
  <dcterms:modified xsi:type="dcterms:W3CDTF">2017-11-14T01:03:54Z</dcterms:modified>
</cp:coreProperties>
</file>