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Приложение 6" sheetId="9" r:id="rId1"/>
    <sheet name="2.1.1" sheetId="6" r:id="rId2"/>
    <sheet name="2.1.2" sheetId="3" r:id="rId3"/>
    <sheet name="2.1.3" sheetId="2" r:id="rId4"/>
    <sheet name="2.1.4" sheetId="7" r:id="rId5"/>
    <sheet name="2.1.5" sheetId="8" r:id="rId6"/>
    <sheet name="2.1.6" sheetId="5" r:id="rId7"/>
    <sheet name="2.1.7" sheetId="4" r:id="rId8"/>
  </sheets>
  <externalReferences>
    <externalReference r:id="rId9"/>
  </externalReferences>
  <definedNames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Area" localSheetId="0">'[1]Приложение 6'!$A$1:$AM$14</definedName>
    <definedName name="р">#REF!</definedName>
  </definedName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4" i="9" l="1"/>
  <c r="W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4" i="9" s="1"/>
  <c r="AM13" i="9"/>
  <c r="AA13" i="9"/>
  <c r="W13" i="9"/>
  <c r="X13" i="9" s="1"/>
  <c r="R13" i="9"/>
  <c r="S13" i="9" s="1"/>
  <c r="AM12" i="9"/>
  <c r="AA12" i="9"/>
  <c r="W12" i="9"/>
  <c r="X12" i="9" s="1"/>
  <c r="R12" i="9"/>
  <c r="S12" i="9" s="1"/>
  <c r="AM11" i="9"/>
  <c r="AA11" i="9"/>
  <c r="W11" i="9"/>
  <c r="X11" i="9" s="1"/>
  <c r="R11" i="9"/>
  <c r="S11" i="9" s="1"/>
  <c r="AM10" i="9"/>
  <c r="AA10" i="9"/>
  <c r="W10" i="9"/>
  <c r="X10" i="9" s="1"/>
  <c r="R10" i="9"/>
  <c r="S10" i="9" s="1"/>
  <c r="AM9" i="9"/>
  <c r="AA9" i="9"/>
  <c r="W9" i="9"/>
  <c r="X9" i="9" s="1"/>
  <c r="R9" i="9"/>
  <c r="S9" i="9" s="1"/>
  <c r="AM8" i="9"/>
  <c r="AA8" i="9"/>
  <c r="W8" i="9"/>
  <c r="X8" i="9" s="1"/>
  <c r="R8" i="9"/>
  <c r="S8" i="9" s="1"/>
  <c r="AM7" i="9"/>
  <c r="AA7" i="9"/>
  <c r="W7" i="9"/>
  <c r="X7" i="9" s="1"/>
  <c r="R7" i="9"/>
  <c r="S7" i="9" s="1"/>
  <c r="AM14" i="9" l="1"/>
  <c r="AA14" i="9"/>
  <c r="R14" i="9"/>
  <c r="S14" i="9" s="1"/>
  <c r="C25" i="8"/>
  <c r="D17" i="8" s="1"/>
  <c r="J17" i="8" s="1"/>
  <c r="H29" i="8" s="1"/>
  <c r="H31" i="8" s="1"/>
  <c r="B25" i="8"/>
  <c r="C24" i="8"/>
  <c r="B24" i="8"/>
  <c r="C23" i="8"/>
  <c r="D15" i="8" s="1"/>
  <c r="J15" i="8" s="1"/>
  <c r="F29" i="8" s="1"/>
  <c r="F31" i="8" s="1"/>
  <c r="B23" i="8"/>
  <c r="D16" i="8"/>
  <c r="J16" i="8" s="1"/>
  <c r="G29" i="8" s="1"/>
  <c r="G31" i="8" s="1"/>
  <c r="B25" i="7"/>
  <c r="B24" i="7"/>
  <c r="B23" i="7"/>
  <c r="J17" i="7"/>
  <c r="H29" i="7" s="1"/>
  <c r="H31" i="7" s="1"/>
  <c r="D17" i="7"/>
  <c r="J16" i="7"/>
  <c r="G29" i="7" s="1"/>
  <c r="G31" i="7" s="1"/>
  <c r="D16" i="7"/>
  <c r="J15" i="7"/>
  <c r="F29" i="7" s="1"/>
  <c r="F31" i="7" s="1"/>
  <c r="D15" i="7"/>
  <c r="C24" i="6"/>
  <c r="D17" i="6" s="1"/>
  <c r="J17" i="6" s="1"/>
  <c r="H29" i="6" s="1"/>
  <c r="H31" i="6" s="1"/>
  <c r="B24" i="6"/>
  <c r="C23" i="6"/>
  <c r="D16" i="6" s="1"/>
  <c r="J16" i="6" s="1"/>
  <c r="G29" i="6" s="1"/>
  <c r="G31" i="6" s="1"/>
  <c r="B23" i="6"/>
  <c r="C22" i="6"/>
  <c r="D15" i="6" s="1"/>
  <c r="J15" i="6" s="1"/>
  <c r="F29" i="6" s="1"/>
  <c r="F31" i="6" s="1"/>
  <c r="B22" i="6"/>
  <c r="B25" i="5"/>
  <c r="B24" i="5"/>
  <c r="B23" i="5"/>
  <c r="J17" i="5"/>
  <c r="H29" i="5" s="1"/>
  <c r="H31" i="5" s="1"/>
  <c r="D17" i="5"/>
  <c r="J16" i="5"/>
  <c r="G29" i="5" s="1"/>
  <c r="G31" i="5" s="1"/>
  <c r="D16" i="5"/>
  <c r="J15" i="5"/>
  <c r="F29" i="5" s="1"/>
  <c r="F31" i="5" s="1"/>
  <c r="D15" i="5"/>
  <c r="C25" i="4"/>
  <c r="B25" i="4"/>
  <c r="C24" i="4"/>
  <c r="D16" i="4" s="1"/>
  <c r="J16" i="4" s="1"/>
  <c r="G29" i="4" s="1"/>
  <c r="G31" i="4" s="1"/>
  <c r="B24" i="4"/>
  <c r="C23" i="4"/>
  <c r="B23" i="4"/>
  <c r="D17" i="4"/>
  <c r="J17" i="4" s="1"/>
  <c r="H29" i="4" s="1"/>
  <c r="H31" i="4" s="1"/>
  <c r="D15" i="4"/>
  <c r="J15" i="4" s="1"/>
  <c r="F29" i="4" s="1"/>
  <c r="F31" i="4" s="1"/>
  <c r="C24" i="3"/>
  <c r="D17" i="3" s="1"/>
  <c r="J17" i="3" s="1"/>
  <c r="H29" i="3" s="1"/>
  <c r="H31" i="3" s="1"/>
  <c r="B24" i="3"/>
  <c r="C23" i="3"/>
  <c r="D16" i="3" s="1"/>
  <c r="J16" i="3" s="1"/>
  <c r="G29" i="3" s="1"/>
  <c r="G31" i="3" s="1"/>
  <c r="B23" i="3"/>
  <c r="C22" i="3"/>
  <c r="D15" i="3" s="1"/>
  <c r="J15" i="3" s="1"/>
  <c r="F29" i="3" s="1"/>
  <c r="F31" i="3" s="1"/>
  <c r="B22" i="3"/>
  <c r="B25" i="2"/>
  <c r="B24" i="2"/>
  <c r="B23" i="2"/>
  <c r="J17" i="2"/>
  <c r="H29" i="2" s="1"/>
  <c r="H31" i="2" s="1"/>
  <c r="D17" i="2"/>
  <c r="D16" i="2"/>
  <c r="J16" i="2" s="1"/>
  <c r="G29" i="2" s="1"/>
  <c r="G31" i="2" s="1"/>
  <c r="J15" i="2"/>
  <c r="F29" i="2" s="1"/>
  <c r="F31" i="2" s="1"/>
  <c r="D15" i="2"/>
</calcChain>
</file>

<file path=xl/sharedStrings.xml><?xml version="1.0" encoding="utf-8"?>
<sst xmlns="http://schemas.openxmlformats.org/spreadsheetml/2006/main" count="439" uniqueCount="108">
  <si>
    <t>№ п/п</t>
  </si>
  <si>
    <t>Наименование показателей</t>
  </si>
  <si>
    <t>2023 год</t>
  </si>
  <si>
    <t>2024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</si>
  <si>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</si>
  <si>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</si>
  <si>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</si>
  <si>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</si>
  <si>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</si>
  <si>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</si>
  <si>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</si>
  <si>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</si>
  <si>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</si>
  <si>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</si>
  <si>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</si>
  <si>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</si>
  <si>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пункта</t>
  </si>
  <si>
    <t>КОД</t>
  </si>
  <si>
    <t>2021 год</t>
  </si>
  <si>
    <t>разница</t>
  </si>
  <si>
    <t>2 02 4014 05 9993 151</t>
  </si>
  <si>
    <t>2 02 4014 05 9995 151</t>
  </si>
  <si>
    <t>2 02 4014 05 9996 151</t>
  </si>
  <si>
    <t>2 02 40014 05 9997 151</t>
  </si>
  <si>
    <t>2 02 40014 05 9998 151</t>
  </si>
  <si>
    <t>2 02 40014 05 9999 151</t>
  </si>
  <si>
    <t>ИТОГО</t>
  </si>
  <si>
    <t>Расчет иных межбюджетных трансфертов на осуществлених часть полномочий по решению вопросов местного значения поселения, переданных органом местного самоуправлению поселения муниципальному району на 2022-2024 годы</t>
  </si>
  <si>
    <t xml:space="preserve">    
</t>
  </si>
  <si>
    <t xml:space="preserve">Приложени к дополнительному соглашению  №2  от                                                                         о передаче части полномочий органов местного 
самоуправления Городокского
сельсовета  органам местного
 самоуправления  Минусинского района
   </t>
  </si>
  <si>
    <t>Расчет
иных межбюджетных трансфертов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  на  2023-2025 годы в соответствии с п.п. 2.1.3. Соглашения</t>
  </si>
  <si>
    <t>Sg</t>
  </si>
  <si>
    <t>=</t>
  </si>
  <si>
    <t>(ФОТ)</t>
  </si>
  <si>
    <t xml:space="preserve">годовой объем  иных межбюджетных трансфертов на осуществление полномочий </t>
  </si>
  <si>
    <t>ФОТ</t>
  </si>
  <si>
    <t xml:space="preserve">годовой фонд оплаты труда специалистов   </t>
  </si>
  <si>
    <t>Расчет Фонда оплаты труда</t>
  </si>
  <si>
    <t>(руб.)</t>
  </si>
  <si>
    <t>год</t>
  </si>
  <si>
    <t>Норматив численности</t>
  </si>
  <si>
    <t>Арифметическое
 действие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</si>
  <si>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 </t>
  </si>
  <si>
    <t xml:space="preserve">начисления на
 заработную плату </t>
  </si>
  <si>
    <t>*</t>
  </si>
  <si>
    <t>Расчет норматива численности</t>
  </si>
  <si>
    <t>(руб)</t>
  </si>
  <si>
    <t>Норматив
 численности</t>
  </si>
  <si>
    <t>Численность
 специалистов  
исполняющих полномочие</t>
  </si>
  <si>
    <t>Численность населения в поселении</t>
  </si>
  <si>
    <t>Численность населения в районе</t>
  </si>
  <si>
    <t xml:space="preserve"> =</t>
  </si>
  <si>
    <t>./</t>
  </si>
  <si>
    <t>2023г.</t>
  </si>
  <si>
    <t>2024г.</t>
  </si>
  <si>
    <t>2025г.</t>
  </si>
  <si>
    <t>Годовой объем трансфертов составляет</t>
  </si>
  <si>
    <t xml:space="preserve">Месячный объем трансфертов составляет
 </t>
  </si>
  <si>
    <t xml:space="preserve"> Глава района    </t>
  </si>
  <si>
    <t xml:space="preserve">Глава сельсовета </t>
  </si>
  <si>
    <t>С.И. Глухов</t>
  </si>
  <si>
    <t>А.В.Тощев</t>
  </si>
  <si>
    <t>МП</t>
  </si>
  <si>
    <t xml:space="preserve">Приложение к дополнительному  соглашению  №2 от                               о передаче части полномочий органов местного 
самоуправления Городокского
сельсовета  органам местного
 самоуправления  Минусинского района 
</t>
  </si>
  <si>
    <t>Расчет
иных межбюджетных трансфертов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  на 2023-2025 годы в соответствии с п.п. 2.1.2. Соглашения</t>
  </si>
  <si>
    <t xml:space="preserve">годовой объем иных межбюджетных трансфертовна осуществление полномочий </t>
  </si>
  <si>
    <t xml:space="preserve">годовой фонд оплаты труда специалистов 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</si>
  <si>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</si>
  <si>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>Численность
 специалистов , 
исполняющих
 полномочие</t>
  </si>
  <si>
    <t>Численность
населения,обеспеченных услугами ЖКХ в поселении</t>
  </si>
  <si>
    <t xml:space="preserve"> Общая численность
населения,обеспеченных услугами ЖКХ,</t>
  </si>
  <si>
    <t xml:space="preserve">Месячный объем трансфертов составляет
  </t>
  </si>
  <si>
    <t xml:space="preserve">Глава района </t>
  </si>
  <si>
    <t>С.И.Глухов</t>
  </si>
  <si>
    <t xml:space="preserve">Приложение к дополнительному  соглашению  №2 от             о передаче  части полномочий органов местного 
самоуправления Городокского
сельсовета  органам местного
 самоуправления  Минусинского района
</t>
  </si>
  <si>
    <t>Расчет
иных межбюджетных трансфертов на оплату  труда работников,осуществляющих  переданные полномочия  по   содействию в развитии сельскохозяйственного производства, по созданию условий для  развития малого и среднего предпринимательства на 2023-2025 годы в соответствии с п.п. 2.1.7. Соглашения</t>
  </si>
  <si>
    <t>Количество малых и средних предприятий в поселении</t>
  </si>
  <si>
    <t>Количество малых и средних предприятий в районе</t>
  </si>
  <si>
    <t xml:space="preserve">Приложение к дополнительному  соглашению  №2 от                                      о передаче части полномочий органов местного 
самоуправления Городокского
сельсовета  органам местного
 самоуправления  Минусинского района
</t>
  </si>
  <si>
    <t>Расчет
иных межбюджетных трансфертов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 на 2023-2025 годы в соответствии с п.п. 2.1.6. Соглашения</t>
  </si>
  <si>
    <t xml:space="preserve">Месячный объем трансфертов составляет
</t>
  </si>
  <si>
    <t xml:space="preserve">Приложение к дополнительному соглашению  №2 от        о передаче части полномочий органов местного 
самоуправления Городоксого
сельсовета  органам местного
самоуправления  Минусинского района 
</t>
  </si>
  <si>
    <t xml:space="preserve"> Расчет
 иных межбюджетных трансфертов на оплату труда работников, осуществляющих  переданные полномочия по исполнению бюджета поселения и осуществлению  контроля за его исполнением на 2023-2025годы в соответствии с п.п. 2.1.1. Соглашения </t>
  </si>
  <si>
    <t xml:space="preserve">годовой объем иных межбюджетных трансфертов на осуществление полномочий </t>
  </si>
  <si>
    <t xml:space="preserve">годовой фонд оплаты труда специалистов  , обслуживающих бюджеты поселения </t>
  </si>
  <si>
    <t>Численность
 специалистов, 
исполняющих полномочие</t>
  </si>
  <si>
    <t>Плановые 
расходы
бюджета поселения</t>
  </si>
  <si>
    <t>Общий 
плановый объем расходов
по всем
поселениям</t>
  </si>
  <si>
    <t xml:space="preserve">Приложение к  дополнительному соглашению  №2 от                                         о передаче  части полномочий органов местного 
самоуправления Городокского
сельсовета  органам местного
 самоуправления  Минусинского района </t>
  </si>
  <si>
    <t>Расчет
иных межбюджетных трансфертов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 на  2023-2025 годы , в соответствии с п.п.2.1.4. Соглашения</t>
  </si>
  <si>
    <t xml:space="preserve">Приложение к дополнительному соглашению  №2 от                               о передаче  части полномочий органов местного 
самоуправления Городокского
сельсовета  органам местного
 самоуправления  Минусинского района
</t>
  </si>
  <si>
    <t xml:space="preserve"> Расчет
иных межбюджетных трансфертов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2023-2025годы в соответствии с п.п. 2.1.5. Соглашения</t>
  </si>
  <si>
    <t xml:space="preserve">годовой фонд оплаты труда специалистов  </t>
  </si>
  <si>
    <t>(руб</t>
  </si>
  <si>
    <t>Год</t>
  </si>
  <si>
    <t>Численность специалистов, исполняющих полномочие</t>
  </si>
  <si>
    <t xml:space="preserve">Глава  района </t>
  </si>
  <si>
    <t>Приложение 6</t>
  </si>
  <si>
    <t>к решению Совета депутатов</t>
  </si>
  <si>
    <t>№ __-рс от __.__.____г.</t>
  </si>
  <si>
    <t>2025 год</t>
  </si>
  <si>
    <t>Расчет иных межбюджетных трансфертов на оплату  труда работников, обеспечивающих  условия для реализации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на 2023-2025 годы, в соответсвии с п.п.2.1.4 Соглашения</t>
  </si>
  <si>
    <t>Расчет иных межбюджетных трансфертов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 на  2023-2025 годыв соответствии с п.п. 2.1.3. Соглашения</t>
  </si>
  <si>
    <t>Расчет иных межбюджетных трансфертов на оплату  труда работников,осуществляющих  переданные полномочия  по  содействию в развитии сельскохозяйственного производства,созданию условий для  развития малого и среднего предпринимательства на 2023-2025 годы в соответствии с п.п. 2.1.7. Соглашения</t>
  </si>
  <si>
    <t>Расчет иных межбюджетных трансфертов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  на 2023-2025 годы в соответствии с п.п. 2.1.2. Соглашения</t>
  </si>
  <si>
    <t>Расчет иных межбюджетных трансфертов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 на 2023-2025 годы в соответствии с п.п. 2.1.6. Соглашения</t>
  </si>
  <si>
    <t>Расчет  иных межбюджетных трансфертов на оплату труда работников, осуществляющих  переданные полномочия по исполнению бюджета поселения и осуществлению  контроля за его исполнением на 2023-2025 годы в соответствии с п.п. 2.1.1. Соглашения</t>
  </si>
  <si>
    <t>Расчет иных межбюджетных трансфертов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2023-2025 годы в соответствии с п.п. 2.1.5. Соглашения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</si>
</sst>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0" xfId="1" applyFont="1" applyFill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justify" vertical="center" wrapText="1"/>
    </xf>
    <xf numFmtId="4" fontId="3" fillId="0" borderId="2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/>
    <xf numFmtId="4" fontId="3" fillId="0" borderId="0" xfId="1" applyNumberFormat="1" applyFont="1" applyFill="1"/>
    <xf numFmtId="4" fontId="3" fillId="0" borderId="3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justify"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Alignment="1">
      <alignment horizontal="justify" vertical="center" wrapText="1"/>
    </xf>
    <xf numFmtId="0" fontId="3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wrapText="1"/>
    </xf>
    <xf numFmtId="0" fontId="1" fillId="0" borderId="0" xfId="1"/>
    <xf numFmtId="0" fontId="1" fillId="0" borderId="0" xfId="1" applyAlignment="1">
      <alignment wrapText="1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/>
    <xf numFmtId="0" fontId="6" fillId="0" borderId="0" xfId="1" applyFont="1" applyAlignment="1">
      <alignment horizontal="center"/>
    </xf>
    <xf numFmtId="2" fontId="8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2" fontId="11" fillId="0" borderId="2" xfId="1" applyNumberFormat="1" applyFont="1" applyBorder="1"/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3" fontId="11" fillId="0" borderId="2" xfId="1" applyNumberFormat="1" applyFont="1" applyBorder="1" applyAlignment="1">
      <alignment horizontal="left"/>
    </xf>
    <xf numFmtId="0" fontId="8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2" xfId="1" applyFont="1" applyBorder="1" applyAlignment="1">
      <alignment vertical="justify"/>
    </xf>
    <xf numFmtId="0" fontId="9" fillId="0" borderId="2" xfId="1" applyFont="1" applyBorder="1" applyAlignment="1">
      <alignment vertical="justify"/>
    </xf>
    <xf numFmtId="0" fontId="10" fillId="0" borderId="2" xfId="1" applyFont="1" applyBorder="1" applyAlignment="1">
      <alignment vertical="justify" wrapText="1"/>
    </xf>
    <xf numFmtId="0" fontId="6" fillId="0" borderId="0" xfId="1" applyFont="1" applyBorder="1"/>
    <xf numFmtId="0" fontId="1" fillId="0" borderId="0" xfId="1" applyFont="1"/>
    <xf numFmtId="164" fontId="6" fillId="0" borderId="0" xfId="1" applyNumberFormat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7" fillId="0" borderId="2" xfId="1" applyFont="1" applyBorder="1"/>
    <xf numFmtId="0" fontId="9" fillId="0" borderId="0" xfId="1" applyFont="1" applyBorder="1"/>
    <xf numFmtId="0" fontId="1" fillId="0" borderId="0" xfId="1" applyBorder="1"/>
    <xf numFmtId="1" fontId="7" fillId="0" borderId="2" xfId="1" applyNumberFormat="1" applyFont="1" applyBorder="1"/>
    <xf numFmtId="1" fontId="11" fillId="0" borderId="2" xfId="1" applyNumberFormat="1" applyFont="1" applyBorder="1"/>
    <xf numFmtId="0" fontId="11" fillId="0" borderId="0" xfId="1" applyFont="1"/>
    <xf numFmtId="0" fontId="11" fillId="0" borderId="0" xfId="1" applyFont="1" applyAlignment="1"/>
    <xf numFmtId="0" fontId="7" fillId="0" borderId="0" xfId="1" applyFont="1" applyAlignment="1">
      <alignment wrapText="1"/>
    </xf>
    <xf numFmtId="0" fontId="7" fillId="0" borderId="0" xfId="1" applyFont="1" applyAlignment="1">
      <alignment horizontal="center" wrapText="1"/>
    </xf>
    <xf numFmtId="0" fontId="9" fillId="0" borderId="2" xfId="1" applyFont="1" applyBorder="1" applyAlignment="1">
      <alignment vertical="justify" wrapText="1"/>
    </xf>
    <xf numFmtId="2" fontId="11" fillId="0" borderId="2" xfId="1" applyNumberFormat="1" applyFont="1" applyBorder="1" applyAlignment="1">
      <alignment horizontal="center"/>
    </xf>
    <xf numFmtId="0" fontId="1" fillId="0" borderId="0" xfId="1" applyAlignment="1">
      <alignment horizontal="left" wrapText="1"/>
    </xf>
    <xf numFmtId="1" fontId="1" fillId="0" borderId="0" xfId="1" applyNumberForma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3" fontId="6" fillId="0" borderId="0" xfId="1" applyNumberFormat="1" applyFont="1" applyAlignment="1">
      <alignment horizontal="left"/>
    </xf>
    <xf numFmtId="2" fontId="11" fillId="0" borderId="4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1" applyFont="1" applyFill="1" applyAlignment="1">
      <alignment horizontal="right" vertical="center" wrapText="1"/>
    </xf>
    <xf numFmtId="0" fontId="12" fillId="0" borderId="0" xfId="0" applyFont="1" applyFill="1" applyAlignment="1">
      <alignment wrapText="1"/>
    </xf>
    <xf numFmtId="0" fontId="3" fillId="0" borderId="0" xfId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3" xfId="1" applyFont="1" applyBorder="1" applyAlignment="1">
      <alignment horizontal="left" wrapText="1"/>
    </xf>
    <xf numFmtId="0" fontId="9" fillId="0" borderId="5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0" fontId="7" fillId="0" borderId="0" xfId="1" applyFont="1" applyFill="1" applyAlignment="1">
      <alignment horizontal="center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left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&#1055;&#1088;&#1080;&#1083;&#1086;&#1078;&#1077;&#1085;&#1080;&#1103;%201-7%202023%20&#1055;&#1056;&#1054;&#1045;&#1050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Лист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Приложение 6</v>
          </cell>
          <cell r="B1"/>
          <cell r="C1"/>
          <cell r="D1"/>
          <cell r="E1"/>
          <cell r="Z1"/>
          <cell r="AA1"/>
        </row>
        <row r="2">
          <cell r="A2" t="str">
            <v>к решению Совета депутатов</v>
          </cell>
          <cell r="B2"/>
          <cell r="C2"/>
          <cell r="D2"/>
          <cell r="E2"/>
          <cell r="Z2"/>
          <cell r="AA2"/>
        </row>
        <row r="3">
          <cell r="A3" t="str">
            <v>№ __-рс от __.__.____г.</v>
          </cell>
          <cell r="B3"/>
          <cell r="C3"/>
          <cell r="D3"/>
          <cell r="E3"/>
          <cell r="Z3"/>
          <cell r="AA3"/>
        </row>
        <row r="4">
          <cell r="A4" t="str">
            <v>Иные межбюджетные трансферты на осуществление части полномочий по решению вопросов местного значения поселения, переданных органом местного самоуправлению поселения муниципальному району на 2023-2025 годы</v>
          </cell>
          <cell r="B4"/>
          <cell r="C4"/>
          <cell r="D4"/>
          <cell r="E4"/>
          <cell r="Z4"/>
          <cell r="AA4"/>
        </row>
        <row r="5">
          <cell r="A5" t="str">
            <v>№ п/п</v>
          </cell>
          <cell r="B5" t="str">
            <v>Наименование показателей</v>
          </cell>
          <cell r="C5" t="str">
            <v>2023 год</v>
          </cell>
          <cell r="D5" t="str">
            <v>2024 год</v>
          </cell>
          <cell r="E5" t="str">
            <v>2025 год</v>
          </cell>
          <cell r="F5" t="str">
            <v>январь</v>
          </cell>
          <cell r="G5" t="str">
            <v>февраль</v>
          </cell>
          <cell r="H5" t="str">
            <v>март</v>
          </cell>
          <cell r="I5" t="str">
            <v>апрель</v>
          </cell>
          <cell r="J5" t="str">
            <v>май</v>
          </cell>
          <cell r="K5" t="str">
            <v>июнь</v>
          </cell>
          <cell r="L5" t="str">
            <v>июль</v>
          </cell>
          <cell r="M5" t="str">
            <v>август</v>
          </cell>
          <cell r="N5" t="str">
            <v>сентябрь</v>
          </cell>
          <cell r="O5" t="str">
            <v>октябрь</v>
          </cell>
          <cell r="P5" t="str">
            <v>ноябрь</v>
          </cell>
          <cell r="Q5" t="str">
            <v>декабрь</v>
          </cell>
          <cell r="R5"/>
          <cell r="T5" t="str">
            <v>№ пункта</v>
          </cell>
          <cell r="U5" t="str">
            <v>КОД</v>
          </cell>
          <cell r="Z5" t="str">
            <v>2021 год</v>
          </cell>
          <cell r="AA5" t="str">
            <v>разница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Z6"/>
          <cell r="AA6"/>
        </row>
        <row r="7">
          <cell r="A7">
            <v>1</v>
          </cell>
          <cell r="B7" t="str">
            <v>Расчет иных межбюджетных трансфертов на оплату  труда работников, обеспечивающих  условия для реализации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на 2023-2025 годы, в соответсвии с п.п.2.1.4 Соглашения</v>
          </cell>
          <cell r="C7">
            <v>65697</v>
          </cell>
          <cell r="D7">
            <v>65697</v>
          </cell>
          <cell r="E7">
            <v>65697</v>
          </cell>
          <cell r="F7">
            <v>5042</v>
          </cell>
          <cell r="G7">
            <v>5042</v>
          </cell>
          <cell r="H7">
            <v>5042</v>
          </cell>
          <cell r="I7">
            <v>5042</v>
          </cell>
          <cell r="J7">
            <v>5042</v>
          </cell>
          <cell r="K7">
            <v>5042</v>
          </cell>
          <cell r="L7">
            <v>5042</v>
          </cell>
          <cell r="M7">
            <v>5042</v>
          </cell>
          <cell r="N7">
            <v>5042</v>
          </cell>
          <cell r="O7">
            <v>5042</v>
          </cell>
          <cell r="P7">
            <v>5042</v>
          </cell>
          <cell r="Q7">
            <v>5036</v>
          </cell>
          <cell r="R7">
            <v>60498</v>
          </cell>
          <cell r="S7">
            <v>5199</v>
          </cell>
          <cell r="T7">
            <v>4</v>
          </cell>
          <cell r="U7" t="str">
            <v>2 02 4014 05 9993 151</v>
          </cell>
          <cell r="W7">
            <v>5041.5</v>
          </cell>
          <cell r="X7">
            <v>60655.5</v>
          </cell>
          <cell r="Z7">
            <v>60498</v>
          </cell>
          <cell r="AA7">
            <v>5199</v>
          </cell>
          <cell r="AL7">
            <v>63099</v>
          </cell>
          <cell r="AM7">
            <v>-2598</v>
          </cell>
        </row>
        <row r="8">
          <cell r="A8">
            <v>2</v>
          </cell>
          <cell r="B8" t="str">
            <v>Расчет иных межбюджетных трансфертов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 на  2023-2025 годыв соответствии с п.п. 2.1.3. Соглашения</v>
          </cell>
          <cell r="C8">
            <v>65697</v>
          </cell>
          <cell r="D8">
            <v>65697</v>
          </cell>
          <cell r="E8">
            <v>65697</v>
          </cell>
          <cell r="F8">
            <v>5042</v>
          </cell>
          <cell r="G8">
            <v>5042</v>
          </cell>
          <cell r="H8">
            <v>5042</v>
          </cell>
          <cell r="I8">
            <v>5042</v>
          </cell>
          <cell r="J8">
            <v>5042</v>
          </cell>
          <cell r="K8">
            <v>5042</v>
          </cell>
          <cell r="L8">
            <v>5042</v>
          </cell>
          <cell r="M8">
            <v>5042</v>
          </cell>
          <cell r="N8">
            <v>5042</v>
          </cell>
          <cell r="O8">
            <v>5042</v>
          </cell>
          <cell r="P8">
            <v>5042</v>
          </cell>
          <cell r="Q8">
            <v>5036</v>
          </cell>
          <cell r="R8">
            <v>60498</v>
          </cell>
          <cell r="S8">
            <v>5199</v>
          </cell>
          <cell r="T8">
            <v>3</v>
          </cell>
          <cell r="U8" t="str">
            <v>2 02 4014 05 9995 151</v>
          </cell>
          <cell r="W8">
            <v>5041.5</v>
          </cell>
          <cell r="X8">
            <v>60655.5</v>
          </cell>
          <cell r="Z8">
            <v>60498</v>
          </cell>
          <cell r="AA8">
            <v>5199</v>
          </cell>
          <cell r="AL8">
            <v>63099</v>
          </cell>
          <cell r="AM8">
            <v>-2598</v>
          </cell>
        </row>
        <row r="9">
          <cell r="A9">
            <v>3</v>
          </cell>
          <cell r="B9" t="str">
            <v>Расчет иных межбюджетных трансфертов на оплату  труда работников,осуществляющих  переданные полномочия  по  содействию в развитии сельскохозяйственного производства,созданию условий для  развития малого и среднего предпринимательства на 2023-2025 годы в соответствии с п.п. 2.1.7. Соглашения</v>
          </cell>
          <cell r="C9">
            <v>45988</v>
          </cell>
          <cell r="D9">
            <v>45988</v>
          </cell>
          <cell r="E9">
            <v>45988</v>
          </cell>
          <cell r="F9">
            <v>3529</v>
          </cell>
          <cell r="G9">
            <v>3529</v>
          </cell>
          <cell r="H9">
            <v>3529</v>
          </cell>
          <cell r="I9">
            <v>3529</v>
          </cell>
          <cell r="J9">
            <v>3529</v>
          </cell>
          <cell r="K9">
            <v>3529</v>
          </cell>
          <cell r="L9">
            <v>3529</v>
          </cell>
          <cell r="M9">
            <v>3529</v>
          </cell>
          <cell r="N9">
            <v>3529</v>
          </cell>
          <cell r="O9">
            <v>3529</v>
          </cell>
          <cell r="P9">
            <v>3529</v>
          </cell>
          <cell r="Q9">
            <v>3530</v>
          </cell>
          <cell r="R9">
            <v>42349</v>
          </cell>
          <cell r="S9">
            <v>3639</v>
          </cell>
          <cell r="T9">
            <v>7</v>
          </cell>
          <cell r="U9" t="str">
            <v>2 02 4014 05 9995 151</v>
          </cell>
          <cell r="W9">
            <v>3529.0833333333298</v>
          </cell>
          <cell r="X9">
            <v>42458.92</v>
          </cell>
          <cell r="Z9">
            <v>42349</v>
          </cell>
          <cell r="AA9">
            <v>3639</v>
          </cell>
          <cell r="AL9">
            <v>44170</v>
          </cell>
          <cell r="AM9">
            <v>-1818</v>
          </cell>
        </row>
        <row r="10">
          <cell r="A10">
            <v>4</v>
          </cell>
          <cell r="B10" t="str">
            <v>Расчет иных межбюджетных трансфертов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  на 2023-2025 годы в соответствии с п.п. 2.1.2. Соглашения</v>
          </cell>
          <cell r="C10">
            <v>440171</v>
          </cell>
          <cell r="D10">
            <v>440171</v>
          </cell>
          <cell r="E10">
            <v>440171</v>
          </cell>
          <cell r="F10">
            <v>33778</v>
          </cell>
          <cell r="G10">
            <v>33778</v>
          </cell>
          <cell r="H10">
            <v>33778</v>
          </cell>
          <cell r="I10">
            <v>33778</v>
          </cell>
          <cell r="J10">
            <v>33778</v>
          </cell>
          <cell r="K10">
            <v>33778</v>
          </cell>
          <cell r="L10">
            <v>33778</v>
          </cell>
          <cell r="M10">
            <v>33778</v>
          </cell>
          <cell r="N10">
            <v>33778</v>
          </cell>
          <cell r="O10">
            <v>33778</v>
          </cell>
          <cell r="P10">
            <v>33778</v>
          </cell>
          <cell r="Q10">
            <v>33778</v>
          </cell>
          <cell r="R10">
            <v>405336</v>
          </cell>
          <cell r="S10">
            <v>34835</v>
          </cell>
          <cell r="T10">
            <v>2</v>
          </cell>
          <cell r="U10" t="str">
            <v>2 02 4014 05 9996 151</v>
          </cell>
          <cell r="W10">
            <v>33778</v>
          </cell>
          <cell r="X10">
            <v>406393</v>
          </cell>
          <cell r="Z10">
            <v>405336</v>
          </cell>
          <cell r="AA10">
            <v>34835</v>
          </cell>
          <cell r="AL10">
            <v>422766</v>
          </cell>
          <cell r="AM10">
            <v>-17405</v>
          </cell>
        </row>
        <row r="11">
          <cell r="A11">
            <v>5</v>
          </cell>
          <cell r="B11" t="str">
            <v>Расчет иных межбюджетных трансфертов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 на 2023-2025 годы в соответствии с п.п. 2.1.6. Соглашения</v>
          </cell>
          <cell r="C11">
            <v>65697</v>
          </cell>
          <cell r="D11">
            <v>65697</v>
          </cell>
          <cell r="E11">
            <v>65697</v>
          </cell>
          <cell r="F11">
            <v>5042</v>
          </cell>
          <cell r="G11">
            <v>5042</v>
          </cell>
          <cell r="H11">
            <v>5042</v>
          </cell>
          <cell r="I11">
            <v>5042</v>
          </cell>
          <cell r="J11">
            <v>5042</v>
          </cell>
          <cell r="K11">
            <v>5042</v>
          </cell>
          <cell r="L11">
            <v>5042</v>
          </cell>
          <cell r="M11">
            <v>5042</v>
          </cell>
          <cell r="N11">
            <v>5042</v>
          </cell>
          <cell r="O11">
            <v>5042</v>
          </cell>
          <cell r="P11">
            <v>5042</v>
          </cell>
          <cell r="Q11">
            <v>5036</v>
          </cell>
          <cell r="R11">
            <v>60498</v>
          </cell>
          <cell r="S11">
            <v>5199</v>
          </cell>
          <cell r="T11">
            <v>6</v>
          </cell>
          <cell r="U11" t="str">
            <v>2 02 40014 05 9997 151</v>
          </cell>
          <cell r="W11">
            <v>5041.5</v>
          </cell>
          <cell r="X11">
            <v>60655.5</v>
          </cell>
          <cell r="Z11">
            <v>60498</v>
          </cell>
          <cell r="AA11">
            <v>5199</v>
          </cell>
          <cell r="AL11">
            <v>63099</v>
          </cell>
          <cell r="AM11">
            <v>-2598</v>
          </cell>
        </row>
        <row r="12">
          <cell r="A12">
            <v>6</v>
          </cell>
          <cell r="B12" t="str">
            <v>Расчет  иных межбюджетных трансфертов на оплату труда работников, осуществляющих  переданные полномочия по исполнению бюджета поселения и осуществлению  контроля за его исполнением на 2023-2025 годы в соответствии с п.п. 2.1.1. Соглашения</v>
          </cell>
          <cell r="C12">
            <v>111685</v>
          </cell>
          <cell r="D12">
            <v>111685</v>
          </cell>
          <cell r="E12">
            <v>111685</v>
          </cell>
          <cell r="F12">
            <v>8570</v>
          </cell>
          <cell r="G12">
            <v>8570</v>
          </cell>
          <cell r="H12">
            <v>8570</v>
          </cell>
          <cell r="I12">
            <v>8570</v>
          </cell>
          <cell r="J12">
            <v>8570</v>
          </cell>
          <cell r="K12">
            <v>8570</v>
          </cell>
          <cell r="L12">
            <v>8570</v>
          </cell>
          <cell r="M12">
            <v>8570</v>
          </cell>
          <cell r="N12">
            <v>8570</v>
          </cell>
          <cell r="O12">
            <v>8570</v>
          </cell>
          <cell r="P12">
            <v>8570</v>
          </cell>
          <cell r="Q12">
            <v>8577</v>
          </cell>
          <cell r="R12">
            <v>102847</v>
          </cell>
          <cell r="S12">
            <v>8838</v>
          </cell>
          <cell r="T12">
            <v>1</v>
          </cell>
          <cell r="U12" t="str">
            <v>2 02 40014 05 9998 151</v>
          </cell>
          <cell r="W12">
            <v>8570.5833333333303</v>
          </cell>
          <cell r="X12">
            <v>103114.42</v>
          </cell>
          <cell r="Z12">
            <v>102847</v>
          </cell>
          <cell r="AA12">
            <v>8838</v>
          </cell>
          <cell r="AL12">
            <v>107269</v>
          </cell>
          <cell r="AM12">
            <v>-4416</v>
          </cell>
        </row>
        <row r="13">
          <cell r="A13">
            <v>7</v>
          </cell>
          <cell r="B13" t="str">
            <v>Расчет иных межбюджетных трансфертов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2023-2025 годы в соответствии с п.п. 2.1.5. Соглашения</v>
          </cell>
          <cell r="C13">
            <v>59127</v>
          </cell>
          <cell r="D13">
            <v>59127</v>
          </cell>
          <cell r="E13">
            <v>59127</v>
          </cell>
          <cell r="F13">
            <v>4537</v>
          </cell>
          <cell r="G13">
            <v>4537</v>
          </cell>
          <cell r="H13">
            <v>4537</v>
          </cell>
          <cell r="I13">
            <v>4537</v>
          </cell>
          <cell r="J13">
            <v>4537</v>
          </cell>
          <cell r="K13">
            <v>4537</v>
          </cell>
          <cell r="L13">
            <v>4537</v>
          </cell>
          <cell r="M13">
            <v>4537</v>
          </cell>
          <cell r="N13">
            <v>4537</v>
          </cell>
          <cell r="O13">
            <v>4537</v>
          </cell>
          <cell r="P13">
            <v>4537</v>
          </cell>
          <cell r="Q13">
            <v>4541</v>
          </cell>
          <cell r="R13">
            <v>54448</v>
          </cell>
          <cell r="S13">
            <v>4679</v>
          </cell>
          <cell r="T13">
            <v>5</v>
          </cell>
          <cell r="U13" t="str">
            <v>2 02 40014 05 9999 151</v>
          </cell>
          <cell r="W13">
            <v>4537.3333333333303</v>
          </cell>
          <cell r="X13">
            <v>54589.67</v>
          </cell>
          <cell r="Z13">
            <v>54448</v>
          </cell>
          <cell r="AA13">
            <v>4679</v>
          </cell>
          <cell r="AL13">
            <v>56789</v>
          </cell>
          <cell r="AM13">
            <v>-2338</v>
          </cell>
        </row>
        <row r="14">
          <cell r="A14"/>
          <cell r="B14" t="str">
            <v>ИТОГО</v>
          </cell>
          <cell r="C14">
            <v>854062</v>
          </cell>
          <cell r="D14">
            <v>854062</v>
          </cell>
          <cell r="E14">
            <v>854062</v>
          </cell>
          <cell r="F14">
            <v>65540</v>
          </cell>
          <cell r="G14">
            <v>65540</v>
          </cell>
          <cell r="H14">
            <v>65540</v>
          </cell>
          <cell r="I14">
            <v>65540</v>
          </cell>
          <cell r="J14">
            <v>65540</v>
          </cell>
          <cell r="K14">
            <v>65540</v>
          </cell>
          <cell r="L14">
            <v>65540</v>
          </cell>
          <cell r="M14">
            <v>65540</v>
          </cell>
          <cell r="N14">
            <v>65540</v>
          </cell>
          <cell r="O14">
            <v>65540</v>
          </cell>
          <cell r="P14">
            <v>65540</v>
          </cell>
          <cell r="Q14">
            <v>65534</v>
          </cell>
          <cell r="R14">
            <v>786474</v>
          </cell>
          <cell r="S14">
            <v>67588</v>
          </cell>
          <cell r="W14">
            <v>60039.666666666701</v>
          </cell>
          <cell r="X14">
            <v>794022.33</v>
          </cell>
          <cell r="Z14">
            <v>720476</v>
          </cell>
          <cell r="AA14">
            <v>133586</v>
          </cell>
          <cell r="AL14">
            <v>820291</v>
          </cell>
          <cell r="AM14">
            <v>-33771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M14"/>
  <sheetViews>
    <sheetView tabSelected="1" zoomScale="70" zoomScaleNormal="70" workbookViewId="0">
      <selection activeCell="D15" sqref="D15"/>
    </sheetView>
  </sheetViews>
  <sheetFormatPr defaultRowHeight="18.75" x14ac:dyDescent="0.3"/>
  <cols>
    <col min="1" max="1" width="4.7109375" style="7" customWidth="1"/>
    <col min="2" max="2" width="86.28515625" style="20" customWidth="1"/>
    <col min="3" max="3" width="17.140625" style="7" customWidth="1"/>
    <col min="4" max="5" width="17.140625" style="1" customWidth="1"/>
    <col min="6" max="17" width="12.7109375" style="1" hidden="1" customWidth="1"/>
    <col min="18" max="18" width="14.28515625" style="1" hidden="1" customWidth="1"/>
    <col min="19" max="19" width="14" style="1" hidden="1" customWidth="1"/>
    <col min="20" max="20" width="7.7109375" style="1" hidden="1" customWidth="1"/>
    <col min="21" max="21" width="25.85546875" style="1" hidden="1" customWidth="1"/>
    <col min="22" max="22" width="9.140625" style="1" hidden="1" customWidth="1"/>
    <col min="23" max="23" width="13.85546875" style="1" hidden="1" customWidth="1"/>
    <col min="24" max="24" width="16.85546875" style="1" hidden="1" customWidth="1"/>
    <col min="25" max="25" width="9.140625" style="1" hidden="1" customWidth="1"/>
    <col min="26" max="27" width="17.140625" style="7" hidden="1" customWidth="1"/>
    <col min="28" max="36" width="0" style="1" hidden="1" customWidth="1"/>
    <col min="37" max="37" width="9.140625" style="1"/>
    <col min="38" max="38" width="13" style="1" hidden="1" customWidth="1"/>
    <col min="39" max="39" width="11.85546875" style="1" hidden="1" customWidth="1"/>
    <col min="40" max="40" width="0" style="1" hidden="1" customWidth="1"/>
    <col min="41" max="256" width="9.140625" style="1"/>
    <col min="257" max="257" width="4.7109375" style="1" customWidth="1"/>
    <col min="258" max="258" width="74" style="1" customWidth="1"/>
    <col min="259" max="259" width="14.7109375" style="1" customWidth="1"/>
    <col min="260" max="260" width="15.28515625" style="1" customWidth="1"/>
    <col min="261" max="261" width="12.85546875" style="1" customWidth="1"/>
    <col min="262" max="278" width="0" style="1" hidden="1" customWidth="1"/>
    <col min="279" max="512" width="9.140625" style="1"/>
    <col min="513" max="513" width="4.7109375" style="1" customWidth="1"/>
    <col min="514" max="514" width="74" style="1" customWidth="1"/>
    <col min="515" max="515" width="14.7109375" style="1" customWidth="1"/>
    <col min="516" max="516" width="15.28515625" style="1" customWidth="1"/>
    <col min="517" max="517" width="12.85546875" style="1" customWidth="1"/>
    <col min="518" max="534" width="0" style="1" hidden="1" customWidth="1"/>
    <col min="535" max="768" width="9.140625" style="1"/>
    <col min="769" max="769" width="4.7109375" style="1" customWidth="1"/>
    <col min="770" max="770" width="74" style="1" customWidth="1"/>
    <col min="771" max="771" width="14.7109375" style="1" customWidth="1"/>
    <col min="772" max="772" width="15.28515625" style="1" customWidth="1"/>
    <col min="773" max="773" width="12.85546875" style="1" customWidth="1"/>
    <col min="774" max="790" width="0" style="1" hidden="1" customWidth="1"/>
    <col min="791" max="1024" width="9.140625" style="1"/>
    <col min="1025" max="1025" width="4.7109375" style="1" customWidth="1"/>
    <col min="1026" max="1026" width="74" style="1" customWidth="1"/>
    <col min="1027" max="1027" width="14.7109375" style="1" customWidth="1"/>
    <col min="1028" max="1028" width="15.28515625" style="1" customWidth="1"/>
    <col min="1029" max="1029" width="12.85546875" style="1" customWidth="1"/>
    <col min="1030" max="1046" width="0" style="1" hidden="1" customWidth="1"/>
    <col min="1047" max="1280" width="9.140625" style="1"/>
    <col min="1281" max="1281" width="4.7109375" style="1" customWidth="1"/>
    <col min="1282" max="1282" width="74" style="1" customWidth="1"/>
    <col min="1283" max="1283" width="14.7109375" style="1" customWidth="1"/>
    <col min="1284" max="1284" width="15.28515625" style="1" customWidth="1"/>
    <col min="1285" max="1285" width="12.85546875" style="1" customWidth="1"/>
    <col min="1286" max="1302" width="0" style="1" hidden="1" customWidth="1"/>
    <col min="1303" max="1536" width="9.140625" style="1"/>
    <col min="1537" max="1537" width="4.7109375" style="1" customWidth="1"/>
    <col min="1538" max="1538" width="74" style="1" customWidth="1"/>
    <col min="1539" max="1539" width="14.7109375" style="1" customWidth="1"/>
    <col min="1540" max="1540" width="15.28515625" style="1" customWidth="1"/>
    <col min="1541" max="1541" width="12.85546875" style="1" customWidth="1"/>
    <col min="1542" max="1558" width="0" style="1" hidden="1" customWidth="1"/>
    <col min="1559" max="1792" width="9.140625" style="1"/>
    <col min="1793" max="1793" width="4.7109375" style="1" customWidth="1"/>
    <col min="1794" max="1794" width="74" style="1" customWidth="1"/>
    <col min="1795" max="1795" width="14.7109375" style="1" customWidth="1"/>
    <col min="1796" max="1796" width="15.28515625" style="1" customWidth="1"/>
    <col min="1797" max="1797" width="12.85546875" style="1" customWidth="1"/>
    <col min="1798" max="1814" width="0" style="1" hidden="1" customWidth="1"/>
    <col min="1815" max="2048" width="9.140625" style="1"/>
    <col min="2049" max="2049" width="4.7109375" style="1" customWidth="1"/>
    <col min="2050" max="2050" width="74" style="1" customWidth="1"/>
    <col min="2051" max="2051" width="14.7109375" style="1" customWidth="1"/>
    <col min="2052" max="2052" width="15.28515625" style="1" customWidth="1"/>
    <col min="2053" max="2053" width="12.85546875" style="1" customWidth="1"/>
    <col min="2054" max="2070" width="0" style="1" hidden="1" customWidth="1"/>
    <col min="2071" max="2304" width="9.140625" style="1"/>
    <col min="2305" max="2305" width="4.7109375" style="1" customWidth="1"/>
    <col min="2306" max="2306" width="74" style="1" customWidth="1"/>
    <col min="2307" max="2307" width="14.7109375" style="1" customWidth="1"/>
    <col min="2308" max="2308" width="15.28515625" style="1" customWidth="1"/>
    <col min="2309" max="2309" width="12.85546875" style="1" customWidth="1"/>
    <col min="2310" max="2326" width="0" style="1" hidden="1" customWidth="1"/>
    <col min="2327" max="2560" width="9.140625" style="1"/>
    <col min="2561" max="2561" width="4.7109375" style="1" customWidth="1"/>
    <col min="2562" max="2562" width="74" style="1" customWidth="1"/>
    <col min="2563" max="2563" width="14.7109375" style="1" customWidth="1"/>
    <col min="2564" max="2564" width="15.28515625" style="1" customWidth="1"/>
    <col min="2565" max="2565" width="12.85546875" style="1" customWidth="1"/>
    <col min="2566" max="2582" width="0" style="1" hidden="1" customWidth="1"/>
    <col min="2583" max="2816" width="9.140625" style="1"/>
    <col min="2817" max="2817" width="4.7109375" style="1" customWidth="1"/>
    <col min="2818" max="2818" width="74" style="1" customWidth="1"/>
    <col min="2819" max="2819" width="14.7109375" style="1" customWidth="1"/>
    <col min="2820" max="2820" width="15.28515625" style="1" customWidth="1"/>
    <col min="2821" max="2821" width="12.85546875" style="1" customWidth="1"/>
    <col min="2822" max="2838" width="0" style="1" hidden="1" customWidth="1"/>
    <col min="2839" max="3072" width="9.140625" style="1"/>
    <col min="3073" max="3073" width="4.7109375" style="1" customWidth="1"/>
    <col min="3074" max="3074" width="74" style="1" customWidth="1"/>
    <col min="3075" max="3075" width="14.7109375" style="1" customWidth="1"/>
    <col min="3076" max="3076" width="15.28515625" style="1" customWidth="1"/>
    <col min="3077" max="3077" width="12.85546875" style="1" customWidth="1"/>
    <col min="3078" max="3094" width="0" style="1" hidden="1" customWidth="1"/>
    <col min="3095" max="3328" width="9.140625" style="1"/>
    <col min="3329" max="3329" width="4.7109375" style="1" customWidth="1"/>
    <col min="3330" max="3330" width="74" style="1" customWidth="1"/>
    <col min="3331" max="3331" width="14.7109375" style="1" customWidth="1"/>
    <col min="3332" max="3332" width="15.28515625" style="1" customWidth="1"/>
    <col min="3333" max="3333" width="12.85546875" style="1" customWidth="1"/>
    <col min="3334" max="3350" width="0" style="1" hidden="1" customWidth="1"/>
    <col min="3351" max="3584" width="9.140625" style="1"/>
    <col min="3585" max="3585" width="4.7109375" style="1" customWidth="1"/>
    <col min="3586" max="3586" width="74" style="1" customWidth="1"/>
    <col min="3587" max="3587" width="14.7109375" style="1" customWidth="1"/>
    <col min="3588" max="3588" width="15.28515625" style="1" customWidth="1"/>
    <col min="3589" max="3589" width="12.85546875" style="1" customWidth="1"/>
    <col min="3590" max="3606" width="0" style="1" hidden="1" customWidth="1"/>
    <col min="3607" max="3840" width="9.140625" style="1"/>
    <col min="3841" max="3841" width="4.7109375" style="1" customWidth="1"/>
    <col min="3842" max="3842" width="74" style="1" customWidth="1"/>
    <col min="3843" max="3843" width="14.7109375" style="1" customWidth="1"/>
    <col min="3844" max="3844" width="15.28515625" style="1" customWidth="1"/>
    <col min="3845" max="3845" width="12.85546875" style="1" customWidth="1"/>
    <col min="3846" max="3862" width="0" style="1" hidden="1" customWidth="1"/>
    <col min="3863" max="4096" width="9.140625" style="1"/>
    <col min="4097" max="4097" width="4.7109375" style="1" customWidth="1"/>
    <col min="4098" max="4098" width="74" style="1" customWidth="1"/>
    <col min="4099" max="4099" width="14.7109375" style="1" customWidth="1"/>
    <col min="4100" max="4100" width="15.28515625" style="1" customWidth="1"/>
    <col min="4101" max="4101" width="12.85546875" style="1" customWidth="1"/>
    <col min="4102" max="4118" width="0" style="1" hidden="1" customWidth="1"/>
    <col min="4119" max="4352" width="9.140625" style="1"/>
    <col min="4353" max="4353" width="4.7109375" style="1" customWidth="1"/>
    <col min="4354" max="4354" width="74" style="1" customWidth="1"/>
    <col min="4355" max="4355" width="14.7109375" style="1" customWidth="1"/>
    <col min="4356" max="4356" width="15.28515625" style="1" customWidth="1"/>
    <col min="4357" max="4357" width="12.85546875" style="1" customWidth="1"/>
    <col min="4358" max="4374" width="0" style="1" hidden="1" customWidth="1"/>
    <col min="4375" max="4608" width="9.140625" style="1"/>
    <col min="4609" max="4609" width="4.7109375" style="1" customWidth="1"/>
    <col min="4610" max="4610" width="74" style="1" customWidth="1"/>
    <col min="4611" max="4611" width="14.7109375" style="1" customWidth="1"/>
    <col min="4612" max="4612" width="15.28515625" style="1" customWidth="1"/>
    <col min="4613" max="4613" width="12.85546875" style="1" customWidth="1"/>
    <col min="4614" max="4630" width="0" style="1" hidden="1" customWidth="1"/>
    <col min="4631" max="4864" width="9.140625" style="1"/>
    <col min="4865" max="4865" width="4.7109375" style="1" customWidth="1"/>
    <col min="4866" max="4866" width="74" style="1" customWidth="1"/>
    <col min="4867" max="4867" width="14.7109375" style="1" customWidth="1"/>
    <col min="4868" max="4868" width="15.28515625" style="1" customWidth="1"/>
    <col min="4869" max="4869" width="12.85546875" style="1" customWidth="1"/>
    <col min="4870" max="4886" width="0" style="1" hidden="1" customWidth="1"/>
    <col min="4887" max="5120" width="9.140625" style="1"/>
    <col min="5121" max="5121" width="4.7109375" style="1" customWidth="1"/>
    <col min="5122" max="5122" width="74" style="1" customWidth="1"/>
    <col min="5123" max="5123" width="14.7109375" style="1" customWidth="1"/>
    <col min="5124" max="5124" width="15.28515625" style="1" customWidth="1"/>
    <col min="5125" max="5125" width="12.85546875" style="1" customWidth="1"/>
    <col min="5126" max="5142" width="0" style="1" hidden="1" customWidth="1"/>
    <col min="5143" max="5376" width="9.140625" style="1"/>
    <col min="5377" max="5377" width="4.7109375" style="1" customWidth="1"/>
    <col min="5378" max="5378" width="74" style="1" customWidth="1"/>
    <col min="5379" max="5379" width="14.7109375" style="1" customWidth="1"/>
    <col min="5380" max="5380" width="15.28515625" style="1" customWidth="1"/>
    <col min="5381" max="5381" width="12.85546875" style="1" customWidth="1"/>
    <col min="5382" max="5398" width="0" style="1" hidden="1" customWidth="1"/>
    <col min="5399" max="5632" width="9.140625" style="1"/>
    <col min="5633" max="5633" width="4.7109375" style="1" customWidth="1"/>
    <col min="5634" max="5634" width="74" style="1" customWidth="1"/>
    <col min="5635" max="5635" width="14.7109375" style="1" customWidth="1"/>
    <col min="5636" max="5636" width="15.28515625" style="1" customWidth="1"/>
    <col min="5637" max="5637" width="12.85546875" style="1" customWidth="1"/>
    <col min="5638" max="5654" width="0" style="1" hidden="1" customWidth="1"/>
    <col min="5655" max="5888" width="9.140625" style="1"/>
    <col min="5889" max="5889" width="4.7109375" style="1" customWidth="1"/>
    <col min="5890" max="5890" width="74" style="1" customWidth="1"/>
    <col min="5891" max="5891" width="14.7109375" style="1" customWidth="1"/>
    <col min="5892" max="5892" width="15.28515625" style="1" customWidth="1"/>
    <col min="5893" max="5893" width="12.85546875" style="1" customWidth="1"/>
    <col min="5894" max="5910" width="0" style="1" hidden="1" customWidth="1"/>
    <col min="5911" max="6144" width="9.140625" style="1"/>
    <col min="6145" max="6145" width="4.7109375" style="1" customWidth="1"/>
    <col min="6146" max="6146" width="74" style="1" customWidth="1"/>
    <col min="6147" max="6147" width="14.7109375" style="1" customWidth="1"/>
    <col min="6148" max="6148" width="15.28515625" style="1" customWidth="1"/>
    <col min="6149" max="6149" width="12.85546875" style="1" customWidth="1"/>
    <col min="6150" max="6166" width="0" style="1" hidden="1" customWidth="1"/>
    <col min="6167" max="6400" width="9.140625" style="1"/>
    <col min="6401" max="6401" width="4.7109375" style="1" customWidth="1"/>
    <col min="6402" max="6402" width="74" style="1" customWidth="1"/>
    <col min="6403" max="6403" width="14.7109375" style="1" customWidth="1"/>
    <col min="6404" max="6404" width="15.28515625" style="1" customWidth="1"/>
    <col min="6405" max="6405" width="12.85546875" style="1" customWidth="1"/>
    <col min="6406" max="6422" width="0" style="1" hidden="1" customWidth="1"/>
    <col min="6423" max="6656" width="9.140625" style="1"/>
    <col min="6657" max="6657" width="4.7109375" style="1" customWidth="1"/>
    <col min="6658" max="6658" width="74" style="1" customWidth="1"/>
    <col min="6659" max="6659" width="14.7109375" style="1" customWidth="1"/>
    <col min="6660" max="6660" width="15.28515625" style="1" customWidth="1"/>
    <col min="6661" max="6661" width="12.85546875" style="1" customWidth="1"/>
    <col min="6662" max="6678" width="0" style="1" hidden="1" customWidth="1"/>
    <col min="6679" max="6912" width="9.140625" style="1"/>
    <col min="6913" max="6913" width="4.7109375" style="1" customWidth="1"/>
    <col min="6914" max="6914" width="74" style="1" customWidth="1"/>
    <col min="6915" max="6915" width="14.7109375" style="1" customWidth="1"/>
    <col min="6916" max="6916" width="15.28515625" style="1" customWidth="1"/>
    <col min="6917" max="6917" width="12.85546875" style="1" customWidth="1"/>
    <col min="6918" max="6934" width="0" style="1" hidden="1" customWidth="1"/>
    <col min="6935" max="7168" width="9.140625" style="1"/>
    <col min="7169" max="7169" width="4.7109375" style="1" customWidth="1"/>
    <col min="7170" max="7170" width="74" style="1" customWidth="1"/>
    <col min="7171" max="7171" width="14.7109375" style="1" customWidth="1"/>
    <col min="7172" max="7172" width="15.28515625" style="1" customWidth="1"/>
    <col min="7173" max="7173" width="12.85546875" style="1" customWidth="1"/>
    <col min="7174" max="7190" width="0" style="1" hidden="1" customWidth="1"/>
    <col min="7191" max="7424" width="9.140625" style="1"/>
    <col min="7425" max="7425" width="4.7109375" style="1" customWidth="1"/>
    <col min="7426" max="7426" width="74" style="1" customWidth="1"/>
    <col min="7427" max="7427" width="14.7109375" style="1" customWidth="1"/>
    <col min="7428" max="7428" width="15.28515625" style="1" customWidth="1"/>
    <col min="7429" max="7429" width="12.85546875" style="1" customWidth="1"/>
    <col min="7430" max="7446" width="0" style="1" hidden="1" customWidth="1"/>
    <col min="7447" max="7680" width="9.140625" style="1"/>
    <col min="7681" max="7681" width="4.7109375" style="1" customWidth="1"/>
    <col min="7682" max="7682" width="74" style="1" customWidth="1"/>
    <col min="7683" max="7683" width="14.7109375" style="1" customWidth="1"/>
    <col min="7684" max="7684" width="15.28515625" style="1" customWidth="1"/>
    <col min="7685" max="7685" width="12.85546875" style="1" customWidth="1"/>
    <col min="7686" max="7702" width="0" style="1" hidden="1" customWidth="1"/>
    <col min="7703" max="7936" width="9.140625" style="1"/>
    <col min="7937" max="7937" width="4.7109375" style="1" customWidth="1"/>
    <col min="7938" max="7938" width="74" style="1" customWidth="1"/>
    <col min="7939" max="7939" width="14.7109375" style="1" customWidth="1"/>
    <col min="7940" max="7940" width="15.28515625" style="1" customWidth="1"/>
    <col min="7941" max="7941" width="12.85546875" style="1" customWidth="1"/>
    <col min="7942" max="7958" width="0" style="1" hidden="1" customWidth="1"/>
    <col min="7959" max="8192" width="9.140625" style="1"/>
    <col min="8193" max="8193" width="4.7109375" style="1" customWidth="1"/>
    <col min="8194" max="8194" width="74" style="1" customWidth="1"/>
    <col min="8195" max="8195" width="14.7109375" style="1" customWidth="1"/>
    <col min="8196" max="8196" width="15.28515625" style="1" customWidth="1"/>
    <col min="8197" max="8197" width="12.85546875" style="1" customWidth="1"/>
    <col min="8198" max="8214" width="0" style="1" hidden="1" customWidth="1"/>
    <col min="8215" max="8448" width="9.140625" style="1"/>
    <col min="8449" max="8449" width="4.7109375" style="1" customWidth="1"/>
    <col min="8450" max="8450" width="74" style="1" customWidth="1"/>
    <col min="8451" max="8451" width="14.7109375" style="1" customWidth="1"/>
    <col min="8452" max="8452" width="15.28515625" style="1" customWidth="1"/>
    <col min="8453" max="8453" width="12.85546875" style="1" customWidth="1"/>
    <col min="8454" max="8470" width="0" style="1" hidden="1" customWidth="1"/>
    <col min="8471" max="8704" width="9.140625" style="1"/>
    <col min="8705" max="8705" width="4.7109375" style="1" customWidth="1"/>
    <col min="8706" max="8706" width="74" style="1" customWidth="1"/>
    <col min="8707" max="8707" width="14.7109375" style="1" customWidth="1"/>
    <col min="8708" max="8708" width="15.28515625" style="1" customWidth="1"/>
    <col min="8709" max="8709" width="12.85546875" style="1" customWidth="1"/>
    <col min="8710" max="8726" width="0" style="1" hidden="1" customWidth="1"/>
    <col min="8727" max="8960" width="9.140625" style="1"/>
    <col min="8961" max="8961" width="4.7109375" style="1" customWidth="1"/>
    <col min="8962" max="8962" width="74" style="1" customWidth="1"/>
    <col min="8963" max="8963" width="14.7109375" style="1" customWidth="1"/>
    <col min="8964" max="8964" width="15.28515625" style="1" customWidth="1"/>
    <col min="8965" max="8965" width="12.85546875" style="1" customWidth="1"/>
    <col min="8966" max="8982" width="0" style="1" hidden="1" customWidth="1"/>
    <col min="8983" max="9216" width="9.140625" style="1"/>
    <col min="9217" max="9217" width="4.7109375" style="1" customWidth="1"/>
    <col min="9218" max="9218" width="74" style="1" customWidth="1"/>
    <col min="9219" max="9219" width="14.7109375" style="1" customWidth="1"/>
    <col min="9220" max="9220" width="15.28515625" style="1" customWidth="1"/>
    <col min="9221" max="9221" width="12.85546875" style="1" customWidth="1"/>
    <col min="9222" max="9238" width="0" style="1" hidden="1" customWidth="1"/>
    <col min="9239" max="9472" width="9.140625" style="1"/>
    <col min="9473" max="9473" width="4.7109375" style="1" customWidth="1"/>
    <col min="9474" max="9474" width="74" style="1" customWidth="1"/>
    <col min="9475" max="9475" width="14.7109375" style="1" customWidth="1"/>
    <col min="9476" max="9476" width="15.28515625" style="1" customWidth="1"/>
    <col min="9477" max="9477" width="12.85546875" style="1" customWidth="1"/>
    <col min="9478" max="9494" width="0" style="1" hidden="1" customWidth="1"/>
    <col min="9495" max="9728" width="9.140625" style="1"/>
    <col min="9729" max="9729" width="4.7109375" style="1" customWidth="1"/>
    <col min="9730" max="9730" width="74" style="1" customWidth="1"/>
    <col min="9731" max="9731" width="14.7109375" style="1" customWidth="1"/>
    <col min="9732" max="9732" width="15.28515625" style="1" customWidth="1"/>
    <col min="9733" max="9733" width="12.85546875" style="1" customWidth="1"/>
    <col min="9734" max="9750" width="0" style="1" hidden="1" customWidth="1"/>
    <col min="9751" max="9984" width="9.140625" style="1"/>
    <col min="9985" max="9985" width="4.7109375" style="1" customWidth="1"/>
    <col min="9986" max="9986" width="74" style="1" customWidth="1"/>
    <col min="9987" max="9987" width="14.7109375" style="1" customWidth="1"/>
    <col min="9988" max="9988" width="15.28515625" style="1" customWidth="1"/>
    <col min="9989" max="9989" width="12.85546875" style="1" customWidth="1"/>
    <col min="9990" max="10006" width="0" style="1" hidden="1" customWidth="1"/>
    <col min="10007" max="10240" width="9.140625" style="1"/>
    <col min="10241" max="10241" width="4.7109375" style="1" customWidth="1"/>
    <col min="10242" max="10242" width="74" style="1" customWidth="1"/>
    <col min="10243" max="10243" width="14.7109375" style="1" customWidth="1"/>
    <col min="10244" max="10244" width="15.28515625" style="1" customWidth="1"/>
    <col min="10245" max="10245" width="12.85546875" style="1" customWidth="1"/>
    <col min="10246" max="10262" width="0" style="1" hidden="1" customWidth="1"/>
    <col min="10263" max="10496" width="9.140625" style="1"/>
    <col min="10497" max="10497" width="4.7109375" style="1" customWidth="1"/>
    <col min="10498" max="10498" width="74" style="1" customWidth="1"/>
    <col min="10499" max="10499" width="14.7109375" style="1" customWidth="1"/>
    <col min="10500" max="10500" width="15.28515625" style="1" customWidth="1"/>
    <col min="10501" max="10501" width="12.85546875" style="1" customWidth="1"/>
    <col min="10502" max="10518" width="0" style="1" hidden="1" customWidth="1"/>
    <col min="10519" max="10752" width="9.140625" style="1"/>
    <col min="10753" max="10753" width="4.7109375" style="1" customWidth="1"/>
    <col min="10754" max="10754" width="74" style="1" customWidth="1"/>
    <col min="10755" max="10755" width="14.7109375" style="1" customWidth="1"/>
    <col min="10756" max="10756" width="15.28515625" style="1" customWidth="1"/>
    <col min="10757" max="10757" width="12.85546875" style="1" customWidth="1"/>
    <col min="10758" max="10774" width="0" style="1" hidden="1" customWidth="1"/>
    <col min="10775" max="11008" width="9.140625" style="1"/>
    <col min="11009" max="11009" width="4.7109375" style="1" customWidth="1"/>
    <col min="11010" max="11010" width="74" style="1" customWidth="1"/>
    <col min="11011" max="11011" width="14.7109375" style="1" customWidth="1"/>
    <col min="11012" max="11012" width="15.28515625" style="1" customWidth="1"/>
    <col min="11013" max="11013" width="12.85546875" style="1" customWidth="1"/>
    <col min="11014" max="11030" width="0" style="1" hidden="1" customWidth="1"/>
    <col min="11031" max="11264" width="9.140625" style="1"/>
    <col min="11265" max="11265" width="4.7109375" style="1" customWidth="1"/>
    <col min="11266" max="11266" width="74" style="1" customWidth="1"/>
    <col min="11267" max="11267" width="14.7109375" style="1" customWidth="1"/>
    <col min="11268" max="11268" width="15.28515625" style="1" customWidth="1"/>
    <col min="11269" max="11269" width="12.85546875" style="1" customWidth="1"/>
    <col min="11270" max="11286" width="0" style="1" hidden="1" customWidth="1"/>
    <col min="11287" max="11520" width="9.140625" style="1"/>
    <col min="11521" max="11521" width="4.7109375" style="1" customWidth="1"/>
    <col min="11522" max="11522" width="74" style="1" customWidth="1"/>
    <col min="11523" max="11523" width="14.7109375" style="1" customWidth="1"/>
    <col min="11524" max="11524" width="15.28515625" style="1" customWidth="1"/>
    <col min="11525" max="11525" width="12.85546875" style="1" customWidth="1"/>
    <col min="11526" max="11542" width="0" style="1" hidden="1" customWidth="1"/>
    <col min="11543" max="11776" width="9.140625" style="1"/>
    <col min="11777" max="11777" width="4.7109375" style="1" customWidth="1"/>
    <col min="11778" max="11778" width="74" style="1" customWidth="1"/>
    <col min="11779" max="11779" width="14.7109375" style="1" customWidth="1"/>
    <col min="11780" max="11780" width="15.28515625" style="1" customWidth="1"/>
    <col min="11781" max="11781" width="12.85546875" style="1" customWidth="1"/>
    <col min="11782" max="11798" width="0" style="1" hidden="1" customWidth="1"/>
    <col min="11799" max="12032" width="9.140625" style="1"/>
    <col min="12033" max="12033" width="4.7109375" style="1" customWidth="1"/>
    <col min="12034" max="12034" width="74" style="1" customWidth="1"/>
    <col min="12035" max="12035" width="14.7109375" style="1" customWidth="1"/>
    <col min="12036" max="12036" width="15.28515625" style="1" customWidth="1"/>
    <col min="12037" max="12037" width="12.85546875" style="1" customWidth="1"/>
    <col min="12038" max="12054" width="0" style="1" hidden="1" customWidth="1"/>
    <col min="12055" max="12288" width="9.140625" style="1"/>
    <col min="12289" max="12289" width="4.7109375" style="1" customWidth="1"/>
    <col min="12290" max="12290" width="74" style="1" customWidth="1"/>
    <col min="12291" max="12291" width="14.7109375" style="1" customWidth="1"/>
    <col min="12292" max="12292" width="15.28515625" style="1" customWidth="1"/>
    <col min="12293" max="12293" width="12.85546875" style="1" customWidth="1"/>
    <col min="12294" max="12310" width="0" style="1" hidden="1" customWidth="1"/>
    <col min="12311" max="12544" width="9.140625" style="1"/>
    <col min="12545" max="12545" width="4.7109375" style="1" customWidth="1"/>
    <col min="12546" max="12546" width="74" style="1" customWidth="1"/>
    <col min="12547" max="12547" width="14.7109375" style="1" customWidth="1"/>
    <col min="12548" max="12548" width="15.28515625" style="1" customWidth="1"/>
    <col min="12549" max="12549" width="12.85546875" style="1" customWidth="1"/>
    <col min="12550" max="12566" width="0" style="1" hidden="1" customWidth="1"/>
    <col min="12567" max="12800" width="9.140625" style="1"/>
    <col min="12801" max="12801" width="4.7109375" style="1" customWidth="1"/>
    <col min="12802" max="12802" width="74" style="1" customWidth="1"/>
    <col min="12803" max="12803" width="14.7109375" style="1" customWidth="1"/>
    <col min="12804" max="12804" width="15.28515625" style="1" customWidth="1"/>
    <col min="12805" max="12805" width="12.85546875" style="1" customWidth="1"/>
    <col min="12806" max="12822" width="0" style="1" hidden="1" customWidth="1"/>
    <col min="12823" max="13056" width="9.140625" style="1"/>
    <col min="13057" max="13057" width="4.7109375" style="1" customWidth="1"/>
    <col min="13058" max="13058" width="74" style="1" customWidth="1"/>
    <col min="13059" max="13059" width="14.7109375" style="1" customWidth="1"/>
    <col min="13060" max="13060" width="15.28515625" style="1" customWidth="1"/>
    <col min="13061" max="13061" width="12.85546875" style="1" customWidth="1"/>
    <col min="13062" max="13078" width="0" style="1" hidden="1" customWidth="1"/>
    <col min="13079" max="13312" width="9.140625" style="1"/>
    <col min="13313" max="13313" width="4.7109375" style="1" customWidth="1"/>
    <col min="13314" max="13314" width="74" style="1" customWidth="1"/>
    <col min="13315" max="13315" width="14.7109375" style="1" customWidth="1"/>
    <col min="13316" max="13316" width="15.28515625" style="1" customWidth="1"/>
    <col min="13317" max="13317" width="12.85546875" style="1" customWidth="1"/>
    <col min="13318" max="13334" width="0" style="1" hidden="1" customWidth="1"/>
    <col min="13335" max="13568" width="9.140625" style="1"/>
    <col min="13569" max="13569" width="4.7109375" style="1" customWidth="1"/>
    <col min="13570" max="13570" width="74" style="1" customWidth="1"/>
    <col min="13571" max="13571" width="14.7109375" style="1" customWidth="1"/>
    <col min="13572" max="13572" width="15.28515625" style="1" customWidth="1"/>
    <col min="13573" max="13573" width="12.85546875" style="1" customWidth="1"/>
    <col min="13574" max="13590" width="0" style="1" hidden="1" customWidth="1"/>
    <col min="13591" max="13824" width="9.140625" style="1"/>
    <col min="13825" max="13825" width="4.7109375" style="1" customWidth="1"/>
    <col min="13826" max="13826" width="74" style="1" customWidth="1"/>
    <col min="13827" max="13827" width="14.7109375" style="1" customWidth="1"/>
    <col min="13828" max="13828" width="15.28515625" style="1" customWidth="1"/>
    <col min="13829" max="13829" width="12.85546875" style="1" customWidth="1"/>
    <col min="13830" max="13846" width="0" style="1" hidden="1" customWidth="1"/>
    <col min="13847" max="14080" width="9.140625" style="1"/>
    <col min="14081" max="14081" width="4.7109375" style="1" customWidth="1"/>
    <col min="14082" max="14082" width="74" style="1" customWidth="1"/>
    <col min="14083" max="14083" width="14.7109375" style="1" customWidth="1"/>
    <col min="14084" max="14084" width="15.28515625" style="1" customWidth="1"/>
    <col min="14085" max="14085" width="12.85546875" style="1" customWidth="1"/>
    <col min="14086" max="14102" width="0" style="1" hidden="1" customWidth="1"/>
    <col min="14103" max="14336" width="9.140625" style="1"/>
    <col min="14337" max="14337" width="4.7109375" style="1" customWidth="1"/>
    <col min="14338" max="14338" width="74" style="1" customWidth="1"/>
    <col min="14339" max="14339" width="14.7109375" style="1" customWidth="1"/>
    <col min="14340" max="14340" width="15.28515625" style="1" customWidth="1"/>
    <col min="14341" max="14341" width="12.85546875" style="1" customWidth="1"/>
    <col min="14342" max="14358" width="0" style="1" hidden="1" customWidth="1"/>
    <col min="14359" max="14592" width="9.140625" style="1"/>
    <col min="14593" max="14593" width="4.7109375" style="1" customWidth="1"/>
    <col min="14594" max="14594" width="74" style="1" customWidth="1"/>
    <col min="14595" max="14595" width="14.7109375" style="1" customWidth="1"/>
    <col min="14596" max="14596" width="15.28515625" style="1" customWidth="1"/>
    <col min="14597" max="14597" width="12.85546875" style="1" customWidth="1"/>
    <col min="14598" max="14614" width="0" style="1" hidden="1" customWidth="1"/>
    <col min="14615" max="14848" width="9.140625" style="1"/>
    <col min="14849" max="14849" width="4.7109375" style="1" customWidth="1"/>
    <col min="14850" max="14850" width="74" style="1" customWidth="1"/>
    <col min="14851" max="14851" width="14.7109375" style="1" customWidth="1"/>
    <col min="14852" max="14852" width="15.28515625" style="1" customWidth="1"/>
    <col min="14853" max="14853" width="12.85546875" style="1" customWidth="1"/>
    <col min="14854" max="14870" width="0" style="1" hidden="1" customWidth="1"/>
    <col min="14871" max="15104" width="9.140625" style="1"/>
    <col min="15105" max="15105" width="4.7109375" style="1" customWidth="1"/>
    <col min="15106" max="15106" width="74" style="1" customWidth="1"/>
    <col min="15107" max="15107" width="14.7109375" style="1" customWidth="1"/>
    <col min="15108" max="15108" width="15.28515625" style="1" customWidth="1"/>
    <col min="15109" max="15109" width="12.85546875" style="1" customWidth="1"/>
    <col min="15110" max="15126" width="0" style="1" hidden="1" customWidth="1"/>
    <col min="15127" max="15360" width="9.140625" style="1"/>
    <col min="15361" max="15361" width="4.7109375" style="1" customWidth="1"/>
    <col min="15362" max="15362" width="74" style="1" customWidth="1"/>
    <col min="15363" max="15363" width="14.7109375" style="1" customWidth="1"/>
    <col min="15364" max="15364" width="15.28515625" style="1" customWidth="1"/>
    <col min="15365" max="15365" width="12.85546875" style="1" customWidth="1"/>
    <col min="15366" max="15382" width="0" style="1" hidden="1" customWidth="1"/>
    <col min="15383" max="15616" width="9.140625" style="1"/>
    <col min="15617" max="15617" width="4.7109375" style="1" customWidth="1"/>
    <col min="15618" max="15618" width="74" style="1" customWidth="1"/>
    <col min="15619" max="15619" width="14.7109375" style="1" customWidth="1"/>
    <col min="15620" max="15620" width="15.28515625" style="1" customWidth="1"/>
    <col min="15621" max="15621" width="12.85546875" style="1" customWidth="1"/>
    <col min="15622" max="15638" width="0" style="1" hidden="1" customWidth="1"/>
    <col min="15639" max="15872" width="9.140625" style="1"/>
    <col min="15873" max="15873" width="4.7109375" style="1" customWidth="1"/>
    <col min="15874" max="15874" width="74" style="1" customWidth="1"/>
    <col min="15875" max="15875" width="14.7109375" style="1" customWidth="1"/>
    <col min="15876" max="15876" width="15.28515625" style="1" customWidth="1"/>
    <col min="15877" max="15877" width="12.85546875" style="1" customWidth="1"/>
    <col min="15878" max="15894" width="0" style="1" hidden="1" customWidth="1"/>
    <col min="15895" max="16128" width="9.140625" style="1"/>
    <col min="16129" max="16129" width="4.7109375" style="1" customWidth="1"/>
    <col min="16130" max="16130" width="74" style="1" customWidth="1"/>
    <col min="16131" max="16131" width="14.7109375" style="1" customWidth="1"/>
    <col min="16132" max="16132" width="15.28515625" style="1" customWidth="1"/>
    <col min="16133" max="16133" width="12.85546875" style="1" customWidth="1"/>
    <col min="16134" max="16150" width="0" style="1" hidden="1" customWidth="1"/>
    <col min="16151" max="16384" width="9.140625" style="1"/>
  </cols>
  <sheetData>
    <row r="1" spans="1:39" ht="15.75" customHeight="1" x14ac:dyDescent="0.3">
      <c r="A1" s="64" t="s">
        <v>97</v>
      </c>
      <c r="B1" s="65"/>
      <c r="C1" s="65"/>
      <c r="D1" s="65"/>
      <c r="E1" s="65"/>
      <c r="Z1" s="1"/>
      <c r="AA1" s="1"/>
    </row>
    <row r="2" spans="1:39" ht="15.75" customHeight="1" x14ac:dyDescent="0.3">
      <c r="A2" s="66" t="s">
        <v>98</v>
      </c>
      <c r="B2" s="65"/>
      <c r="C2" s="65"/>
      <c r="D2" s="65"/>
      <c r="E2" s="65"/>
      <c r="Z2" s="1"/>
      <c r="AA2" s="1"/>
    </row>
    <row r="3" spans="1:39" ht="23.25" customHeight="1" x14ac:dyDescent="0.3">
      <c r="A3" s="66" t="s">
        <v>99</v>
      </c>
      <c r="B3" s="65"/>
      <c r="C3" s="65"/>
      <c r="D3" s="65"/>
      <c r="E3" s="65"/>
      <c r="Z3" s="1"/>
      <c r="AA3" s="1"/>
    </row>
    <row r="4" spans="1:39" ht="129" customHeight="1" x14ac:dyDescent="0.4">
      <c r="A4" s="67" t="s">
        <v>27</v>
      </c>
      <c r="B4" s="68"/>
      <c r="C4" s="68"/>
      <c r="D4" s="68"/>
      <c r="E4" s="68"/>
      <c r="Z4" s="1"/>
      <c r="AA4" s="1"/>
    </row>
    <row r="5" spans="1:39" ht="56.25" x14ac:dyDescent="0.3">
      <c r="A5" s="2" t="s">
        <v>0</v>
      </c>
      <c r="B5" s="2" t="s">
        <v>1</v>
      </c>
      <c r="C5" s="3" t="s">
        <v>2</v>
      </c>
      <c r="D5" s="4" t="s">
        <v>3</v>
      </c>
      <c r="E5" s="4" t="s">
        <v>100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/>
      <c r="T5" s="6" t="s">
        <v>16</v>
      </c>
      <c r="U5" s="7" t="s">
        <v>17</v>
      </c>
      <c r="Z5" s="3" t="s">
        <v>18</v>
      </c>
      <c r="AA5" s="3" t="s">
        <v>19</v>
      </c>
    </row>
    <row r="6" spans="1:39" ht="12" customHeight="1" x14ac:dyDescent="0.3">
      <c r="A6" s="4">
        <v>1</v>
      </c>
      <c r="B6" s="2">
        <v>2</v>
      </c>
      <c r="C6" s="3">
        <v>3</v>
      </c>
      <c r="D6" s="4">
        <v>4</v>
      </c>
      <c r="E6" s="4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Z6" s="3"/>
      <c r="AA6" s="3"/>
    </row>
    <row r="7" spans="1:39" ht="112.5" x14ac:dyDescent="0.3">
      <c r="A7" s="4">
        <v>1</v>
      </c>
      <c r="B7" s="8" t="s">
        <v>101</v>
      </c>
      <c r="C7" s="9">
        <v>65697</v>
      </c>
      <c r="D7" s="9">
        <v>65697</v>
      </c>
      <c r="E7" s="9">
        <v>65697</v>
      </c>
      <c r="F7" s="10">
        <v>5042</v>
      </c>
      <c r="G7" s="10">
        <v>5042</v>
      </c>
      <c r="H7" s="10">
        <v>5042</v>
      </c>
      <c r="I7" s="10">
        <v>5042</v>
      </c>
      <c r="J7" s="10">
        <v>5042</v>
      </c>
      <c r="K7" s="10">
        <v>5042</v>
      </c>
      <c r="L7" s="10">
        <v>5042</v>
      </c>
      <c r="M7" s="10">
        <v>5042</v>
      </c>
      <c r="N7" s="10">
        <v>5042</v>
      </c>
      <c r="O7" s="10">
        <v>5042</v>
      </c>
      <c r="P7" s="10">
        <v>5042</v>
      </c>
      <c r="Q7" s="10">
        <v>5036</v>
      </c>
      <c r="R7" s="10">
        <f t="shared" ref="R7:R13" si="0">SUM(F7:Q7)</f>
        <v>60498</v>
      </c>
      <c r="S7" s="11">
        <f t="shared" ref="S7:S14" si="1">C7-R7</f>
        <v>5199</v>
      </c>
      <c r="T7" s="7">
        <v>4</v>
      </c>
      <c r="U7" s="7" t="s">
        <v>20</v>
      </c>
      <c r="W7" s="1">
        <f>Z7/12</f>
        <v>5041.5</v>
      </c>
      <c r="X7" s="11">
        <f t="shared" ref="X7:X14" si="2">C7-W7</f>
        <v>60655.5</v>
      </c>
      <c r="Z7" s="12">
        <v>60498</v>
      </c>
      <c r="AA7" s="12">
        <f t="shared" ref="AA7:AA14" si="3">C7-Z7</f>
        <v>5199</v>
      </c>
      <c r="AL7" s="11">
        <v>63099</v>
      </c>
      <c r="AM7" s="11">
        <f>AL7-C7</f>
        <v>-2598</v>
      </c>
    </row>
    <row r="8" spans="1:39" ht="93.75" x14ac:dyDescent="0.3">
      <c r="A8" s="4">
        <v>2</v>
      </c>
      <c r="B8" s="13" t="s">
        <v>102</v>
      </c>
      <c r="C8" s="9">
        <v>65697</v>
      </c>
      <c r="D8" s="9">
        <v>65697</v>
      </c>
      <c r="E8" s="9">
        <v>65697</v>
      </c>
      <c r="F8" s="10">
        <v>5042</v>
      </c>
      <c r="G8" s="10">
        <v>5042</v>
      </c>
      <c r="H8" s="10">
        <v>5042</v>
      </c>
      <c r="I8" s="10">
        <v>5042</v>
      </c>
      <c r="J8" s="10">
        <v>5042</v>
      </c>
      <c r="K8" s="10">
        <v>5042</v>
      </c>
      <c r="L8" s="10">
        <v>5042</v>
      </c>
      <c r="M8" s="10">
        <v>5042</v>
      </c>
      <c r="N8" s="10">
        <v>5042</v>
      </c>
      <c r="O8" s="10">
        <v>5042</v>
      </c>
      <c r="P8" s="10">
        <v>5042</v>
      </c>
      <c r="Q8" s="10">
        <v>5036</v>
      </c>
      <c r="R8" s="10">
        <f t="shared" si="0"/>
        <v>60498</v>
      </c>
      <c r="S8" s="11">
        <f t="shared" si="1"/>
        <v>5199</v>
      </c>
      <c r="T8" s="7">
        <v>3</v>
      </c>
      <c r="U8" s="7" t="s">
        <v>21</v>
      </c>
      <c r="W8" s="1">
        <f t="shared" ref="W8:W14" si="4">Z8/12</f>
        <v>5041.5</v>
      </c>
      <c r="X8" s="11">
        <f t="shared" si="2"/>
        <v>60655.5</v>
      </c>
      <c r="Z8" s="12">
        <v>60498</v>
      </c>
      <c r="AA8" s="12">
        <f t="shared" si="3"/>
        <v>5199</v>
      </c>
      <c r="AL8" s="11">
        <v>63099</v>
      </c>
      <c r="AM8" s="11">
        <f t="shared" ref="AM8:AM13" si="5">AL8-C8</f>
        <v>-2598</v>
      </c>
    </row>
    <row r="9" spans="1:39" ht="112.5" x14ac:dyDescent="0.3">
      <c r="A9" s="4">
        <v>3</v>
      </c>
      <c r="B9" s="8" t="s">
        <v>103</v>
      </c>
      <c r="C9" s="9">
        <v>45988</v>
      </c>
      <c r="D9" s="9">
        <v>45988</v>
      </c>
      <c r="E9" s="9">
        <v>45988</v>
      </c>
      <c r="F9" s="10">
        <v>3529</v>
      </c>
      <c r="G9" s="10">
        <v>3529</v>
      </c>
      <c r="H9" s="10">
        <v>3529</v>
      </c>
      <c r="I9" s="10">
        <v>3529</v>
      </c>
      <c r="J9" s="10">
        <v>3529</v>
      </c>
      <c r="K9" s="10">
        <v>3529</v>
      </c>
      <c r="L9" s="10">
        <v>3529</v>
      </c>
      <c r="M9" s="10">
        <v>3529</v>
      </c>
      <c r="N9" s="10">
        <v>3529</v>
      </c>
      <c r="O9" s="10">
        <v>3529</v>
      </c>
      <c r="P9" s="10">
        <v>3529</v>
      </c>
      <c r="Q9" s="10">
        <v>3530</v>
      </c>
      <c r="R9" s="10">
        <f t="shared" si="0"/>
        <v>42349</v>
      </c>
      <c r="S9" s="11">
        <f t="shared" si="1"/>
        <v>3639</v>
      </c>
      <c r="T9" s="7">
        <v>7</v>
      </c>
      <c r="U9" s="7" t="s">
        <v>21</v>
      </c>
      <c r="W9" s="1">
        <f t="shared" si="4"/>
        <v>3529.0833333333335</v>
      </c>
      <c r="X9" s="11">
        <f t="shared" si="2"/>
        <v>42458.916666666664</v>
      </c>
      <c r="Z9" s="12">
        <v>42349</v>
      </c>
      <c r="AA9" s="12">
        <f t="shared" si="3"/>
        <v>3639</v>
      </c>
      <c r="AL9" s="11">
        <v>44170</v>
      </c>
      <c r="AM9" s="11">
        <f t="shared" si="5"/>
        <v>-1818</v>
      </c>
    </row>
    <row r="10" spans="1:39" ht="93.75" x14ac:dyDescent="0.3">
      <c r="A10" s="4">
        <v>4</v>
      </c>
      <c r="B10" s="13" t="s">
        <v>104</v>
      </c>
      <c r="C10" s="9">
        <v>440171</v>
      </c>
      <c r="D10" s="9">
        <v>440171</v>
      </c>
      <c r="E10" s="9">
        <v>440171</v>
      </c>
      <c r="F10" s="10">
        <v>33778</v>
      </c>
      <c r="G10" s="10">
        <v>33778</v>
      </c>
      <c r="H10" s="10">
        <v>33778</v>
      </c>
      <c r="I10" s="10">
        <v>33778</v>
      </c>
      <c r="J10" s="10">
        <v>33778</v>
      </c>
      <c r="K10" s="10">
        <v>33778</v>
      </c>
      <c r="L10" s="10">
        <v>33778</v>
      </c>
      <c r="M10" s="10">
        <v>33778</v>
      </c>
      <c r="N10" s="10">
        <v>33778</v>
      </c>
      <c r="O10" s="10">
        <v>33778</v>
      </c>
      <c r="P10" s="10">
        <v>33778</v>
      </c>
      <c r="Q10" s="10">
        <v>33778</v>
      </c>
      <c r="R10" s="10">
        <f t="shared" si="0"/>
        <v>405336</v>
      </c>
      <c r="S10" s="11">
        <f t="shared" si="1"/>
        <v>34835</v>
      </c>
      <c r="T10" s="7">
        <v>2</v>
      </c>
      <c r="U10" s="7" t="s">
        <v>22</v>
      </c>
      <c r="W10" s="1">
        <f t="shared" si="4"/>
        <v>33778</v>
      </c>
      <c r="X10" s="11">
        <f t="shared" si="2"/>
        <v>406393</v>
      </c>
      <c r="Z10" s="12">
        <v>405336</v>
      </c>
      <c r="AA10" s="12">
        <f t="shared" si="3"/>
        <v>34835</v>
      </c>
      <c r="AL10" s="11">
        <v>422766</v>
      </c>
      <c r="AM10" s="11">
        <f t="shared" si="5"/>
        <v>-17405</v>
      </c>
    </row>
    <row r="11" spans="1:39" ht="93.75" x14ac:dyDescent="0.3">
      <c r="A11" s="4">
        <v>5</v>
      </c>
      <c r="B11" s="14" t="s">
        <v>105</v>
      </c>
      <c r="C11" s="9">
        <v>65697</v>
      </c>
      <c r="D11" s="9">
        <v>65697</v>
      </c>
      <c r="E11" s="9">
        <v>65697</v>
      </c>
      <c r="F11" s="10">
        <v>5042</v>
      </c>
      <c r="G11" s="10">
        <v>5042</v>
      </c>
      <c r="H11" s="10">
        <v>5042</v>
      </c>
      <c r="I11" s="10">
        <v>5042</v>
      </c>
      <c r="J11" s="10">
        <v>5042</v>
      </c>
      <c r="K11" s="10">
        <v>5042</v>
      </c>
      <c r="L11" s="10">
        <v>5042</v>
      </c>
      <c r="M11" s="10">
        <v>5042</v>
      </c>
      <c r="N11" s="10">
        <v>5042</v>
      </c>
      <c r="O11" s="10">
        <v>5042</v>
      </c>
      <c r="P11" s="10">
        <v>5042</v>
      </c>
      <c r="Q11" s="10">
        <v>5036</v>
      </c>
      <c r="R11" s="10">
        <f t="shared" si="0"/>
        <v>60498</v>
      </c>
      <c r="S11" s="11">
        <f t="shared" si="1"/>
        <v>5199</v>
      </c>
      <c r="T11" s="7">
        <v>6</v>
      </c>
      <c r="U11" s="7" t="s">
        <v>23</v>
      </c>
      <c r="W11" s="1">
        <f t="shared" si="4"/>
        <v>5041.5</v>
      </c>
      <c r="X11" s="11">
        <f t="shared" si="2"/>
        <v>60655.5</v>
      </c>
      <c r="Z11" s="12">
        <v>60498</v>
      </c>
      <c r="AA11" s="12">
        <f t="shared" si="3"/>
        <v>5199</v>
      </c>
      <c r="AL11" s="11">
        <v>63099</v>
      </c>
      <c r="AM11" s="11">
        <f t="shared" si="5"/>
        <v>-2598</v>
      </c>
    </row>
    <row r="12" spans="1:39" ht="93.75" x14ac:dyDescent="0.3">
      <c r="A12" s="4">
        <v>6</v>
      </c>
      <c r="B12" s="8" t="s">
        <v>106</v>
      </c>
      <c r="C12" s="9">
        <v>111685</v>
      </c>
      <c r="D12" s="9">
        <v>111685</v>
      </c>
      <c r="E12" s="9">
        <v>111685</v>
      </c>
      <c r="F12" s="10">
        <v>8570</v>
      </c>
      <c r="G12" s="10">
        <v>8570</v>
      </c>
      <c r="H12" s="10">
        <v>8570</v>
      </c>
      <c r="I12" s="10">
        <v>8570</v>
      </c>
      <c r="J12" s="10">
        <v>8570</v>
      </c>
      <c r="K12" s="10">
        <v>8570</v>
      </c>
      <c r="L12" s="10">
        <v>8570</v>
      </c>
      <c r="M12" s="10">
        <v>8570</v>
      </c>
      <c r="N12" s="10">
        <v>8570</v>
      </c>
      <c r="O12" s="10">
        <v>8570</v>
      </c>
      <c r="P12" s="10">
        <v>8570</v>
      </c>
      <c r="Q12" s="10">
        <v>8577</v>
      </c>
      <c r="R12" s="10">
        <f t="shared" si="0"/>
        <v>102847</v>
      </c>
      <c r="S12" s="11">
        <f t="shared" si="1"/>
        <v>8838</v>
      </c>
      <c r="T12" s="7">
        <v>1</v>
      </c>
      <c r="U12" s="7" t="s">
        <v>24</v>
      </c>
      <c r="W12" s="1">
        <f t="shared" si="4"/>
        <v>8570.5833333333339</v>
      </c>
      <c r="X12" s="11">
        <f t="shared" si="2"/>
        <v>103114.41666666667</v>
      </c>
      <c r="Z12" s="12">
        <v>102847</v>
      </c>
      <c r="AA12" s="12">
        <f t="shared" si="3"/>
        <v>8838</v>
      </c>
      <c r="AL12" s="11">
        <v>107269</v>
      </c>
      <c r="AM12" s="11">
        <f t="shared" si="5"/>
        <v>-4416</v>
      </c>
    </row>
    <row r="13" spans="1:39" ht="93.75" x14ac:dyDescent="0.3">
      <c r="A13" s="4">
        <v>7</v>
      </c>
      <c r="B13" s="15" t="s">
        <v>107</v>
      </c>
      <c r="C13" s="9">
        <v>59127</v>
      </c>
      <c r="D13" s="9">
        <v>59127</v>
      </c>
      <c r="E13" s="9">
        <v>59127</v>
      </c>
      <c r="F13" s="10">
        <v>4537</v>
      </c>
      <c r="G13" s="10">
        <v>4537</v>
      </c>
      <c r="H13" s="10">
        <v>4537</v>
      </c>
      <c r="I13" s="10">
        <v>4537</v>
      </c>
      <c r="J13" s="10">
        <v>4537</v>
      </c>
      <c r="K13" s="10">
        <v>4537</v>
      </c>
      <c r="L13" s="10">
        <v>4537</v>
      </c>
      <c r="M13" s="10">
        <v>4537</v>
      </c>
      <c r="N13" s="10">
        <v>4537</v>
      </c>
      <c r="O13" s="10">
        <v>4537</v>
      </c>
      <c r="P13" s="10">
        <v>4537</v>
      </c>
      <c r="Q13" s="10">
        <v>4541</v>
      </c>
      <c r="R13" s="10">
        <f t="shared" si="0"/>
        <v>54448</v>
      </c>
      <c r="S13" s="11">
        <f t="shared" si="1"/>
        <v>4679</v>
      </c>
      <c r="T13" s="7">
        <v>5</v>
      </c>
      <c r="U13" s="7" t="s">
        <v>25</v>
      </c>
      <c r="W13" s="1">
        <f t="shared" si="4"/>
        <v>4537.333333333333</v>
      </c>
      <c r="X13" s="11">
        <f t="shared" si="2"/>
        <v>54589.666666666664</v>
      </c>
      <c r="Z13" s="12">
        <v>54448</v>
      </c>
      <c r="AA13" s="12">
        <f t="shared" si="3"/>
        <v>4679</v>
      </c>
      <c r="AL13" s="11">
        <v>56789</v>
      </c>
      <c r="AM13" s="11">
        <f t="shared" si="5"/>
        <v>-2338</v>
      </c>
    </row>
    <row r="14" spans="1:39" ht="18" customHeight="1" x14ac:dyDescent="0.3">
      <c r="A14" s="16"/>
      <c r="B14" s="17" t="s">
        <v>26</v>
      </c>
      <c r="C14" s="18">
        <f t="shared" ref="C14:R14" si="6">SUM(C7:C13)</f>
        <v>854062</v>
      </c>
      <c r="D14" s="19">
        <f t="shared" si="6"/>
        <v>854062</v>
      </c>
      <c r="E14" s="19">
        <f t="shared" si="6"/>
        <v>854062</v>
      </c>
      <c r="F14" s="18">
        <f t="shared" si="6"/>
        <v>65540</v>
      </c>
      <c r="G14" s="18">
        <f t="shared" si="6"/>
        <v>65540</v>
      </c>
      <c r="H14" s="18">
        <f t="shared" si="6"/>
        <v>65540</v>
      </c>
      <c r="I14" s="18">
        <f t="shared" si="6"/>
        <v>65540</v>
      </c>
      <c r="J14" s="18">
        <f t="shared" si="6"/>
        <v>65540</v>
      </c>
      <c r="K14" s="18">
        <f t="shared" si="6"/>
        <v>65540</v>
      </c>
      <c r="L14" s="18">
        <f t="shared" si="6"/>
        <v>65540</v>
      </c>
      <c r="M14" s="18">
        <f t="shared" si="6"/>
        <v>65540</v>
      </c>
      <c r="N14" s="18">
        <f t="shared" si="6"/>
        <v>65540</v>
      </c>
      <c r="O14" s="18">
        <f t="shared" si="6"/>
        <v>65540</v>
      </c>
      <c r="P14" s="18">
        <f t="shared" si="6"/>
        <v>65540</v>
      </c>
      <c r="Q14" s="18">
        <f t="shared" si="6"/>
        <v>65534</v>
      </c>
      <c r="R14" s="18">
        <f t="shared" si="6"/>
        <v>786474</v>
      </c>
      <c r="S14" s="11">
        <f t="shared" si="1"/>
        <v>67588</v>
      </c>
      <c r="W14" s="1">
        <f t="shared" si="4"/>
        <v>60039.666666666664</v>
      </c>
      <c r="X14" s="11">
        <f t="shared" si="2"/>
        <v>794022.33333333337</v>
      </c>
      <c r="Z14" s="18">
        <v>720476</v>
      </c>
      <c r="AA14" s="18">
        <f t="shared" si="3"/>
        <v>133586</v>
      </c>
      <c r="AL14" s="11">
        <f>SUM(AL7:AL13)</f>
        <v>820291</v>
      </c>
      <c r="AM14" s="11">
        <f>SUM(AM7:AM13)</f>
        <v>-33771</v>
      </c>
    </row>
  </sheetData>
  <mergeCells count="4">
    <mergeCell ref="A1:E1"/>
    <mergeCell ref="A2:E2"/>
    <mergeCell ref="A3:E3"/>
    <mergeCell ref="A4:E4"/>
  </mergeCells>
  <printOptions horizontalCentered="1"/>
  <pageMargins left="0.78740157480314965" right="0.31496062992125984" top="0.15748031496062992" bottom="0.15748031496062992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95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42578125" style="21" customWidth="1"/>
    <col min="8" max="8" width="13.85546875" style="21" customWidth="1"/>
    <col min="9" max="9" width="12.14062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42578125" style="21" customWidth="1"/>
    <col min="264" max="264" width="13.85546875" style="21" customWidth="1"/>
    <col min="265" max="265" width="12.14062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42578125" style="21" customWidth="1"/>
    <col min="520" max="520" width="13.85546875" style="21" customWidth="1"/>
    <col min="521" max="521" width="12.14062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42578125" style="21" customWidth="1"/>
    <col min="776" max="776" width="13.85546875" style="21" customWidth="1"/>
    <col min="777" max="777" width="12.14062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42578125" style="21" customWidth="1"/>
    <col min="1032" max="1032" width="13.85546875" style="21" customWidth="1"/>
    <col min="1033" max="1033" width="12.14062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42578125" style="21" customWidth="1"/>
    <col min="1288" max="1288" width="13.85546875" style="21" customWidth="1"/>
    <col min="1289" max="1289" width="12.14062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42578125" style="21" customWidth="1"/>
    <col min="1544" max="1544" width="13.85546875" style="21" customWidth="1"/>
    <col min="1545" max="1545" width="12.14062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42578125" style="21" customWidth="1"/>
    <col min="1800" max="1800" width="13.85546875" style="21" customWidth="1"/>
    <col min="1801" max="1801" width="12.14062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42578125" style="21" customWidth="1"/>
    <col min="2056" max="2056" width="13.85546875" style="21" customWidth="1"/>
    <col min="2057" max="2057" width="12.14062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42578125" style="21" customWidth="1"/>
    <col min="2312" max="2312" width="13.85546875" style="21" customWidth="1"/>
    <col min="2313" max="2313" width="12.14062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42578125" style="21" customWidth="1"/>
    <col min="2568" max="2568" width="13.85546875" style="21" customWidth="1"/>
    <col min="2569" max="2569" width="12.14062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42578125" style="21" customWidth="1"/>
    <col min="2824" max="2824" width="13.85546875" style="21" customWidth="1"/>
    <col min="2825" max="2825" width="12.14062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42578125" style="21" customWidth="1"/>
    <col min="3080" max="3080" width="13.85546875" style="21" customWidth="1"/>
    <col min="3081" max="3081" width="12.14062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42578125" style="21" customWidth="1"/>
    <col min="3336" max="3336" width="13.85546875" style="21" customWidth="1"/>
    <col min="3337" max="3337" width="12.14062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42578125" style="21" customWidth="1"/>
    <col min="3592" max="3592" width="13.85546875" style="21" customWidth="1"/>
    <col min="3593" max="3593" width="12.14062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42578125" style="21" customWidth="1"/>
    <col min="3848" max="3848" width="13.85546875" style="21" customWidth="1"/>
    <col min="3849" max="3849" width="12.14062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42578125" style="21" customWidth="1"/>
    <col min="4104" max="4104" width="13.85546875" style="21" customWidth="1"/>
    <col min="4105" max="4105" width="12.14062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42578125" style="21" customWidth="1"/>
    <col min="4360" max="4360" width="13.85546875" style="21" customWidth="1"/>
    <col min="4361" max="4361" width="12.14062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42578125" style="21" customWidth="1"/>
    <col min="4616" max="4616" width="13.85546875" style="21" customWidth="1"/>
    <col min="4617" max="4617" width="12.14062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42578125" style="21" customWidth="1"/>
    <col min="4872" max="4872" width="13.85546875" style="21" customWidth="1"/>
    <col min="4873" max="4873" width="12.14062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42578125" style="21" customWidth="1"/>
    <col min="5128" max="5128" width="13.85546875" style="21" customWidth="1"/>
    <col min="5129" max="5129" width="12.14062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42578125" style="21" customWidth="1"/>
    <col min="5384" max="5384" width="13.85546875" style="21" customWidth="1"/>
    <col min="5385" max="5385" width="12.14062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42578125" style="21" customWidth="1"/>
    <col min="5640" max="5640" width="13.85546875" style="21" customWidth="1"/>
    <col min="5641" max="5641" width="12.14062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42578125" style="21" customWidth="1"/>
    <col min="5896" max="5896" width="13.85546875" style="21" customWidth="1"/>
    <col min="5897" max="5897" width="12.14062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42578125" style="21" customWidth="1"/>
    <col min="6152" max="6152" width="13.85546875" style="21" customWidth="1"/>
    <col min="6153" max="6153" width="12.14062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42578125" style="21" customWidth="1"/>
    <col min="6408" max="6408" width="13.85546875" style="21" customWidth="1"/>
    <col min="6409" max="6409" width="12.14062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42578125" style="21" customWidth="1"/>
    <col min="6664" max="6664" width="13.85546875" style="21" customWidth="1"/>
    <col min="6665" max="6665" width="12.14062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42578125" style="21" customWidth="1"/>
    <col min="6920" max="6920" width="13.85546875" style="21" customWidth="1"/>
    <col min="6921" max="6921" width="12.14062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42578125" style="21" customWidth="1"/>
    <col min="7176" max="7176" width="13.85546875" style="21" customWidth="1"/>
    <col min="7177" max="7177" width="12.14062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42578125" style="21" customWidth="1"/>
    <col min="7432" max="7432" width="13.85546875" style="21" customWidth="1"/>
    <col min="7433" max="7433" width="12.14062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42578125" style="21" customWidth="1"/>
    <col min="7688" max="7688" width="13.85546875" style="21" customWidth="1"/>
    <col min="7689" max="7689" width="12.14062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42578125" style="21" customWidth="1"/>
    <col min="7944" max="7944" width="13.85546875" style="21" customWidth="1"/>
    <col min="7945" max="7945" width="12.14062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42578125" style="21" customWidth="1"/>
    <col min="8200" max="8200" width="13.85546875" style="21" customWidth="1"/>
    <col min="8201" max="8201" width="12.14062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42578125" style="21" customWidth="1"/>
    <col min="8456" max="8456" width="13.85546875" style="21" customWidth="1"/>
    <col min="8457" max="8457" width="12.14062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42578125" style="21" customWidth="1"/>
    <col min="8712" max="8712" width="13.85546875" style="21" customWidth="1"/>
    <col min="8713" max="8713" width="12.14062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42578125" style="21" customWidth="1"/>
    <col min="8968" max="8968" width="13.85546875" style="21" customWidth="1"/>
    <col min="8969" max="8969" width="12.14062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42578125" style="21" customWidth="1"/>
    <col min="9224" max="9224" width="13.85546875" style="21" customWidth="1"/>
    <col min="9225" max="9225" width="12.14062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42578125" style="21" customWidth="1"/>
    <col min="9480" max="9480" width="13.85546875" style="21" customWidth="1"/>
    <col min="9481" max="9481" width="12.14062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42578125" style="21" customWidth="1"/>
    <col min="9736" max="9736" width="13.85546875" style="21" customWidth="1"/>
    <col min="9737" max="9737" width="12.14062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42578125" style="21" customWidth="1"/>
    <col min="9992" max="9992" width="13.85546875" style="21" customWidth="1"/>
    <col min="9993" max="9993" width="12.14062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42578125" style="21" customWidth="1"/>
    <col min="10248" max="10248" width="13.85546875" style="21" customWidth="1"/>
    <col min="10249" max="10249" width="12.14062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42578125" style="21" customWidth="1"/>
    <col min="10504" max="10504" width="13.85546875" style="21" customWidth="1"/>
    <col min="10505" max="10505" width="12.14062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42578125" style="21" customWidth="1"/>
    <col min="10760" max="10760" width="13.85546875" style="21" customWidth="1"/>
    <col min="10761" max="10761" width="12.14062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42578125" style="21" customWidth="1"/>
    <col min="11016" max="11016" width="13.85546875" style="21" customWidth="1"/>
    <col min="11017" max="11017" width="12.14062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42578125" style="21" customWidth="1"/>
    <col min="11272" max="11272" width="13.85546875" style="21" customWidth="1"/>
    <col min="11273" max="11273" width="12.14062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42578125" style="21" customWidth="1"/>
    <col min="11528" max="11528" width="13.85546875" style="21" customWidth="1"/>
    <col min="11529" max="11529" width="12.14062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42578125" style="21" customWidth="1"/>
    <col min="11784" max="11784" width="13.85546875" style="21" customWidth="1"/>
    <col min="11785" max="11785" width="12.14062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42578125" style="21" customWidth="1"/>
    <col min="12040" max="12040" width="13.85546875" style="21" customWidth="1"/>
    <col min="12041" max="12041" width="12.14062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42578125" style="21" customWidth="1"/>
    <col min="12296" max="12296" width="13.85546875" style="21" customWidth="1"/>
    <col min="12297" max="12297" width="12.14062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42578125" style="21" customWidth="1"/>
    <col min="12552" max="12552" width="13.85546875" style="21" customWidth="1"/>
    <col min="12553" max="12553" width="12.14062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42578125" style="21" customWidth="1"/>
    <col min="12808" max="12808" width="13.85546875" style="21" customWidth="1"/>
    <col min="12809" max="12809" width="12.14062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42578125" style="21" customWidth="1"/>
    <col min="13064" max="13064" width="13.85546875" style="21" customWidth="1"/>
    <col min="13065" max="13065" width="12.14062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42578125" style="21" customWidth="1"/>
    <col min="13320" max="13320" width="13.85546875" style="21" customWidth="1"/>
    <col min="13321" max="13321" width="12.14062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42578125" style="21" customWidth="1"/>
    <col min="13576" max="13576" width="13.85546875" style="21" customWidth="1"/>
    <col min="13577" max="13577" width="12.14062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42578125" style="21" customWidth="1"/>
    <col min="13832" max="13832" width="13.85546875" style="21" customWidth="1"/>
    <col min="13833" max="13833" width="12.14062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42578125" style="21" customWidth="1"/>
    <col min="14088" max="14088" width="13.85546875" style="21" customWidth="1"/>
    <col min="14089" max="14089" width="12.14062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42578125" style="21" customWidth="1"/>
    <col min="14344" max="14344" width="13.85546875" style="21" customWidth="1"/>
    <col min="14345" max="14345" width="12.14062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42578125" style="21" customWidth="1"/>
    <col min="14600" max="14600" width="13.85546875" style="21" customWidth="1"/>
    <col min="14601" max="14601" width="12.14062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42578125" style="21" customWidth="1"/>
    <col min="14856" max="14856" width="13.85546875" style="21" customWidth="1"/>
    <col min="14857" max="14857" width="12.14062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42578125" style="21" customWidth="1"/>
    <col min="15112" max="15112" width="13.85546875" style="21" customWidth="1"/>
    <col min="15113" max="15113" width="12.14062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42578125" style="21" customWidth="1"/>
    <col min="15368" max="15368" width="13.85546875" style="21" customWidth="1"/>
    <col min="15369" max="15369" width="12.14062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42578125" style="21" customWidth="1"/>
    <col min="15624" max="15624" width="13.85546875" style="21" customWidth="1"/>
    <col min="15625" max="15625" width="12.14062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42578125" style="21" customWidth="1"/>
    <col min="15880" max="15880" width="13.85546875" style="21" customWidth="1"/>
    <col min="15881" max="15881" width="12.14062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42578125" style="21" customWidth="1"/>
    <col min="16136" max="16136" width="13.85546875" style="21" customWidth="1"/>
    <col min="16137" max="16137" width="12.14062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32.75" customHeight="1" x14ac:dyDescent="0.2">
      <c r="G1" s="71" t="s">
        <v>81</v>
      </c>
      <c r="H1" s="71"/>
      <c r="I1" s="71"/>
      <c r="J1" s="71"/>
      <c r="K1" s="59"/>
      <c r="L1" s="60"/>
    </row>
    <row r="3" spans="1:13" ht="75.75" customHeight="1" x14ac:dyDescent="0.25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13" ht="14.25" x14ac:dyDescent="0.2">
      <c r="B5" s="24" t="s">
        <v>31</v>
      </c>
      <c r="C5" s="25" t="s">
        <v>32</v>
      </c>
      <c r="D5" s="25" t="s">
        <v>33</v>
      </c>
      <c r="E5" s="25"/>
      <c r="F5" s="25"/>
      <c r="G5" s="25"/>
      <c r="H5" s="25"/>
    </row>
    <row r="6" spans="1:13" ht="14.25" x14ac:dyDescent="0.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4.25" x14ac:dyDescent="0.2">
      <c r="B7" s="25" t="s">
        <v>31</v>
      </c>
      <c r="C7" s="25" t="s">
        <v>83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 t="s">
        <v>35</v>
      </c>
      <c r="C9" s="25" t="s">
        <v>84</v>
      </c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 x14ac:dyDescent="0.25">
      <c r="C11" s="73" t="s">
        <v>37</v>
      </c>
      <c r="D11" s="73"/>
      <c r="E11" s="73"/>
      <c r="F11" s="73"/>
      <c r="G11" s="73"/>
      <c r="H11" s="73"/>
      <c r="I11" s="73"/>
      <c r="J11" s="73"/>
      <c r="K11" s="73"/>
      <c r="L11" s="25"/>
      <c r="M11" s="25"/>
    </row>
    <row r="12" spans="1:13" ht="14.25" x14ac:dyDescent="0.2">
      <c r="C12" s="25"/>
      <c r="D12" s="25"/>
      <c r="E12" s="25"/>
      <c r="F12" s="25"/>
      <c r="G12" s="25"/>
      <c r="H12" s="25"/>
      <c r="I12" s="25"/>
      <c r="J12" s="25"/>
      <c r="K12" s="61"/>
      <c r="L12" s="25"/>
      <c r="M12" s="25"/>
    </row>
    <row r="13" spans="1:13" ht="14.25" x14ac:dyDescent="0.2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4.25" customHeight="1" x14ac:dyDescent="0.2">
      <c r="B14" s="74" t="s">
        <v>39</v>
      </c>
      <c r="C14" s="75"/>
      <c r="D14" s="27" t="s">
        <v>40</v>
      </c>
      <c r="E14" s="28" t="s">
        <v>41</v>
      </c>
      <c r="F14" s="29" t="s">
        <v>67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C22</f>
        <v>0.17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111685</v>
      </c>
      <c r="K15" s="25"/>
      <c r="L15" s="25"/>
      <c r="M15" s="25"/>
    </row>
    <row r="16" spans="1:13" ht="17.25" customHeight="1" x14ac:dyDescent="0.2">
      <c r="B16" s="69">
        <v>2024</v>
      </c>
      <c r="C16" s="70"/>
      <c r="D16" s="31">
        <f>C23</f>
        <v>0.17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111685</v>
      </c>
      <c r="K16" s="25"/>
      <c r="L16" s="25"/>
      <c r="M16" s="25"/>
    </row>
    <row r="17" spans="2:15" ht="15.75" customHeight="1" x14ac:dyDescent="0.2">
      <c r="B17" s="69">
        <v>2025</v>
      </c>
      <c r="C17" s="70"/>
      <c r="D17" s="31">
        <f>C24</f>
        <v>0.17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111685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4.25" x14ac:dyDescent="0.2">
      <c r="B20" s="25"/>
      <c r="C20" s="25"/>
      <c r="D20" s="25"/>
      <c r="E20" s="25"/>
      <c r="F20" s="25"/>
      <c r="G20" s="25"/>
      <c r="H20" s="25"/>
      <c r="I20" s="25" t="s">
        <v>38</v>
      </c>
      <c r="J20" s="25"/>
      <c r="K20" s="25"/>
      <c r="L20" s="25"/>
      <c r="M20" s="25"/>
    </row>
    <row r="21" spans="2:15" ht="80.25" customHeight="1" x14ac:dyDescent="0.2">
      <c r="B21" s="38" t="s">
        <v>39</v>
      </c>
      <c r="C21" s="28" t="s">
        <v>47</v>
      </c>
      <c r="D21" s="39"/>
      <c r="E21" s="40" t="s">
        <v>85</v>
      </c>
      <c r="F21" s="28" t="s">
        <v>41</v>
      </c>
      <c r="G21" s="55" t="s">
        <v>86</v>
      </c>
      <c r="H21" s="28" t="s">
        <v>41</v>
      </c>
      <c r="I21" s="55" t="s">
        <v>87</v>
      </c>
      <c r="J21" s="41"/>
      <c r="K21" s="25"/>
      <c r="L21" s="25"/>
      <c r="M21" s="25"/>
    </row>
    <row r="22" spans="2:15" ht="21.75" customHeight="1" x14ac:dyDescent="0.2">
      <c r="B22" s="32">
        <f>B15</f>
        <v>2023</v>
      </c>
      <c r="C22" s="62">
        <f>ROUND(E22*G22/I2:I22,2)</f>
        <v>0.17</v>
      </c>
      <c r="D22" s="32" t="s">
        <v>51</v>
      </c>
      <c r="E22" s="33">
        <v>2</v>
      </c>
      <c r="F22" s="32" t="s">
        <v>44</v>
      </c>
      <c r="G22" s="32">
        <v>8806000</v>
      </c>
      <c r="H22" s="33" t="s">
        <v>52</v>
      </c>
      <c r="I22" s="32">
        <v>101609000</v>
      </c>
      <c r="J22" s="41"/>
      <c r="K22" s="25"/>
      <c r="L22" s="25"/>
      <c r="M22" s="25"/>
    </row>
    <row r="23" spans="2:15" ht="18" customHeight="1" x14ac:dyDescent="0.2">
      <c r="B23" s="32">
        <f>B16</f>
        <v>2024</v>
      </c>
      <c r="C23" s="62">
        <f>ROUND(E23*G23/I3:I23,2)</f>
        <v>0.17</v>
      </c>
      <c r="D23" s="32" t="s">
        <v>51</v>
      </c>
      <c r="E23" s="33">
        <v>2</v>
      </c>
      <c r="F23" s="32" t="s">
        <v>44</v>
      </c>
      <c r="G23" s="32">
        <v>8806000</v>
      </c>
      <c r="H23" s="33" t="s">
        <v>52</v>
      </c>
      <c r="I23" s="32">
        <v>101609000</v>
      </c>
      <c r="J23" s="41"/>
      <c r="K23" s="25"/>
      <c r="L23" s="25"/>
      <c r="M23" s="25"/>
    </row>
    <row r="24" spans="2:15" ht="18" customHeight="1" x14ac:dyDescent="0.2">
      <c r="B24" s="32">
        <f>B17</f>
        <v>2025</v>
      </c>
      <c r="C24" s="62">
        <f>ROUND(E24*G24/I4:I24,2)</f>
        <v>0.17</v>
      </c>
      <c r="D24" s="32" t="s">
        <v>51</v>
      </c>
      <c r="E24" s="33">
        <v>2</v>
      </c>
      <c r="F24" s="32" t="s">
        <v>44</v>
      </c>
      <c r="G24" s="32">
        <v>8806000</v>
      </c>
      <c r="H24" s="33" t="s">
        <v>52</v>
      </c>
      <c r="I24" s="32">
        <v>101609000</v>
      </c>
      <c r="J24" s="41"/>
      <c r="K24" s="24"/>
      <c r="L24" s="24"/>
      <c r="M24" s="24"/>
      <c r="N24" s="42"/>
      <c r="O24" s="42"/>
    </row>
    <row r="25" spans="2:15" ht="14.25" x14ac:dyDescent="0.2">
      <c r="B25" s="41"/>
      <c r="C25" s="43"/>
      <c r="D25" s="41"/>
      <c r="E25" s="44"/>
      <c r="F25" s="44"/>
      <c r="G25" s="41"/>
      <c r="H25" s="44"/>
      <c r="I25" s="45"/>
      <c r="J25" s="41"/>
      <c r="K25" s="25"/>
      <c r="L25" s="25"/>
      <c r="M25" s="25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H27" s="25" t="s">
        <v>38</v>
      </c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111685</v>
      </c>
      <c r="G29" s="49">
        <f>J16</f>
        <v>111685</v>
      </c>
      <c r="H29" s="49">
        <f>J17</f>
        <v>111685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</row>
    <row r="31" spans="2:15" ht="26.25" customHeight="1" x14ac:dyDescent="0.25">
      <c r="B31" s="77" t="s">
        <v>80</v>
      </c>
      <c r="C31" s="78"/>
      <c r="D31" s="78"/>
      <c r="E31" s="79"/>
      <c r="F31" s="49">
        <f>ROUND(F29/12,0)</f>
        <v>9307</v>
      </c>
      <c r="G31" s="49">
        <f>ROUND(G29/12,0)</f>
        <v>9307</v>
      </c>
      <c r="H31" s="49">
        <f>ROUND(H29/12,0)</f>
        <v>9307</v>
      </c>
      <c r="I31" s="48"/>
      <c r="J31" s="48"/>
    </row>
    <row r="32" spans="2:15" x14ac:dyDescent="0.2">
      <c r="B32" s="48"/>
      <c r="C32" s="48"/>
      <c r="D32" s="48"/>
      <c r="E32" s="48"/>
      <c r="F32" s="48"/>
      <c r="G32" s="48"/>
      <c r="H32" s="48"/>
      <c r="I32" s="48"/>
      <c r="J32" s="58"/>
    </row>
    <row r="34" spans="1:12" ht="36.75" customHeight="1" x14ac:dyDescent="0.2">
      <c r="A34" s="63"/>
      <c r="B34" s="51" t="s">
        <v>72</v>
      </c>
      <c r="C34" s="51"/>
      <c r="D34" s="51"/>
      <c r="E34" s="51"/>
      <c r="F34" s="51"/>
      <c r="G34" s="51"/>
      <c r="H34" s="51"/>
      <c r="I34" s="76" t="s">
        <v>59</v>
      </c>
      <c r="J34" s="76"/>
      <c r="K34" s="76"/>
      <c r="L34" s="51"/>
    </row>
    <row r="35" spans="1:12" ht="15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8.5" customHeight="1" x14ac:dyDescent="0.2">
      <c r="B36" s="76" t="s">
        <v>73</v>
      </c>
      <c r="C36" s="76"/>
      <c r="D36" s="76"/>
      <c r="E36" s="76"/>
      <c r="F36" s="76"/>
      <c r="G36" s="76"/>
      <c r="H36" s="51"/>
      <c r="I36" s="51"/>
      <c r="J36" s="51"/>
      <c r="K36" s="76" t="s">
        <v>61</v>
      </c>
      <c r="L36" s="76"/>
    </row>
    <row r="38" spans="1:12" x14ac:dyDescent="0.2">
      <c r="B38" s="21" t="s">
        <v>62</v>
      </c>
      <c r="I38" s="21" t="s">
        <v>62</v>
      </c>
    </row>
    <row r="39" spans="1:12" ht="48.75" customHeight="1" x14ac:dyDescent="0.2"/>
    <row r="40" spans="1:12" ht="15" x14ac:dyDescent="0.2">
      <c r="B40" s="52"/>
      <c r="C40" s="52"/>
      <c r="D40" s="52"/>
      <c r="E40" s="51"/>
    </row>
    <row r="41" spans="1:12" ht="15" x14ac:dyDescent="0.2">
      <c r="B41" s="51"/>
      <c r="C41" s="51"/>
      <c r="D41" s="51"/>
      <c r="E41" s="51"/>
    </row>
    <row r="42" spans="1:12" ht="15" x14ac:dyDescent="0.2">
      <c r="B42" s="51"/>
      <c r="C42" s="51"/>
      <c r="D42" s="76"/>
      <c r="E42" s="76"/>
    </row>
  </sheetData>
  <mergeCells count="13">
    <mergeCell ref="D42:E42"/>
    <mergeCell ref="B17:C17"/>
    <mergeCell ref="B19:J19"/>
    <mergeCell ref="B31:E31"/>
    <mergeCell ref="I34:K34"/>
    <mergeCell ref="B36:G36"/>
    <mergeCell ref="K36:L36"/>
    <mergeCell ref="B16:C16"/>
    <mergeCell ref="G1:J1"/>
    <mergeCell ref="A3:L3"/>
    <mergeCell ref="C11:K11"/>
    <mergeCell ref="B14:C14"/>
    <mergeCell ref="B15:C15"/>
  </mergeCells>
  <pageMargins left="0.75" right="0.75" top="1" bottom="1" header="0.5" footer="0.5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95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7" width="19.140625" style="21" customWidth="1"/>
    <col min="8" max="8" width="13.85546875" style="21" customWidth="1"/>
    <col min="9" max="9" width="13.14062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3" width="19.140625" style="21" customWidth="1"/>
    <col min="264" max="264" width="13.85546875" style="21" customWidth="1"/>
    <col min="265" max="265" width="13.14062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9" width="19.140625" style="21" customWidth="1"/>
    <col min="520" max="520" width="13.85546875" style="21" customWidth="1"/>
    <col min="521" max="521" width="13.14062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5" width="19.140625" style="21" customWidth="1"/>
    <col min="776" max="776" width="13.85546875" style="21" customWidth="1"/>
    <col min="777" max="777" width="13.14062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1" width="19.140625" style="21" customWidth="1"/>
    <col min="1032" max="1032" width="13.85546875" style="21" customWidth="1"/>
    <col min="1033" max="1033" width="13.14062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7" width="19.140625" style="21" customWidth="1"/>
    <col min="1288" max="1288" width="13.85546875" style="21" customWidth="1"/>
    <col min="1289" max="1289" width="13.14062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3" width="19.140625" style="21" customWidth="1"/>
    <col min="1544" max="1544" width="13.85546875" style="21" customWidth="1"/>
    <col min="1545" max="1545" width="13.14062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9" width="19.140625" style="21" customWidth="1"/>
    <col min="1800" max="1800" width="13.85546875" style="21" customWidth="1"/>
    <col min="1801" max="1801" width="13.14062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5" width="19.140625" style="21" customWidth="1"/>
    <col min="2056" max="2056" width="13.85546875" style="21" customWidth="1"/>
    <col min="2057" max="2057" width="13.14062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1" width="19.140625" style="21" customWidth="1"/>
    <col min="2312" max="2312" width="13.85546875" style="21" customWidth="1"/>
    <col min="2313" max="2313" width="13.14062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7" width="19.140625" style="21" customWidth="1"/>
    <col min="2568" max="2568" width="13.85546875" style="21" customWidth="1"/>
    <col min="2569" max="2569" width="13.14062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3" width="19.140625" style="21" customWidth="1"/>
    <col min="2824" max="2824" width="13.85546875" style="21" customWidth="1"/>
    <col min="2825" max="2825" width="13.14062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9" width="19.140625" style="21" customWidth="1"/>
    <col min="3080" max="3080" width="13.85546875" style="21" customWidth="1"/>
    <col min="3081" max="3081" width="13.14062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5" width="19.140625" style="21" customWidth="1"/>
    <col min="3336" max="3336" width="13.85546875" style="21" customWidth="1"/>
    <col min="3337" max="3337" width="13.14062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1" width="19.140625" style="21" customWidth="1"/>
    <col min="3592" max="3592" width="13.85546875" style="21" customWidth="1"/>
    <col min="3593" max="3593" width="13.14062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7" width="19.140625" style="21" customWidth="1"/>
    <col min="3848" max="3848" width="13.85546875" style="21" customWidth="1"/>
    <col min="3849" max="3849" width="13.14062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3" width="19.140625" style="21" customWidth="1"/>
    <col min="4104" max="4104" width="13.85546875" style="21" customWidth="1"/>
    <col min="4105" max="4105" width="13.14062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9" width="19.140625" style="21" customWidth="1"/>
    <col min="4360" max="4360" width="13.85546875" style="21" customWidth="1"/>
    <col min="4361" max="4361" width="13.14062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5" width="19.140625" style="21" customWidth="1"/>
    <col min="4616" max="4616" width="13.85546875" style="21" customWidth="1"/>
    <col min="4617" max="4617" width="13.14062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1" width="19.140625" style="21" customWidth="1"/>
    <col min="4872" max="4872" width="13.85546875" style="21" customWidth="1"/>
    <col min="4873" max="4873" width="13.14062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7" width="19.140625" style="21" customWidth="1"/>
    <col min="5128" max="5128" width="13.85546875" style="21" customWidth="1"/>
    <col min="5129" max="5129" width="13.14062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3" width="19.140625" style="21" customWidth="1"/>
    <col min="5384" max="5384" width="13.85546875" style="21" customWidth="1"/>
    <col min="5385" max="5385" width="13.14062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9" width="19.140625" style="21" customWidth="1"/>
    <col min="5640" max="5640" width="13.85546875" style="21" customWidth="1"/>
    <col min="5641" max="5641" width="13.14062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5" width="19.140625" style="21" customWidth="1"/>
    <col min="5896" max="5896" width="13.85546875" style="21" customWidth="1"/>
    <col min="5897" max="5897" width="13.14062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1" width="19.140625" style="21" customWidth="1"/>
    <col min="6152" max="6152" width="13.85546875" style="21" customWidth="1"/>
    <col min="6153" max="6153" width="13.14062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7" width="19.140625" style="21" customWidth="1"/>
    <col min="6408" max="6408" width="13.85546875" style="21" customWidth="1"/>
    <col min="6409" max="6409" width="13.14062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3" width="19.140625" style="21" customWidth="1"/>
    <col min="6664" max="6664" width="13.85546875" style="21" customWidth="1"/>
    <col min="6665" max="6665" width="13.14062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9" width="19.140625" style="21" customWidth="1"/>
    <col min="6920" max="6920" width="13.85546875" style="21" customWidth="1"/>
    <col min="6921" max="6921" width="13.14062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5" width="19.140625" style="21" customWidth="1"/>
    <col min="7176" max="7176" width="13.85546875" style="21" customWidth="1"/>
    <col min="7177" max="7177" width="13.14062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1" width="19.140625" style="21" customWidth="1"/>
    <col min="7432" max="7432" width="13.85546875" style="21" customWidth="1"/>
    <col min="7433" max="7433" width="13.14062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7" width="19.140625" style="21" customWidth="1"/>
    <col min="7688" max="7688" width="13.85546875" style="21" customWidth="1"/>
    <col min="7689" max="7689" width="13.14062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3" width="19.140625" style="21" customWidth="1"/>
    <col min="7944" max="7944" width="13.85546875" style="21" customWidth="1"/>
    <col min="7945" max="7945" width="13.14062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9" width="19.140625" style="21" customWidth="1"/>
    <col min="8200" max="8200" width="13.85546875" style="21" customWidth="1"/>
    <col min="8201" max="8201" width="13.14062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5" width="19.140625" style="21" customWidth="1"/>
    <col min="8456" max="8456" width="13.85546875" style="21" customWidth="1"/>
    <col min="8457" max="8457" width="13.14062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1" width="19.140625" style="21" customWidth="1"/>
    <col min="8712" max="8712" width="13.85546875" style="21" customWidth="1"/>
    <col min="8713" max="8713" width="13.14062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7" width="19.140625" style="21" customWidth="1"/>
    <col min="8968" max="8968" width="13.85546875" style="21" customWidth="1"/>
    <col min="8969" max="8969" width="13.14062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3" width="19.140625" style="21" customWidth="1"/>
    <col min="9224" max="9224" width="13.85546875" style="21" customWidth="1"/>
    <col min="9225" max="9225" width="13.14062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9" width="19.140625" style="21" customWidth="1"/>
    <col min="9480" max="9480" width="13.85546875" style="21" customWidth="1"/>
    <col min="9481" max="9481" width="13.14062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5" width="19.140625" style="21" customWidth="1"/>
    <col min="9736" max="9736" width="13.85546875" style="21" customWidth="1"/>
    <col min="9737" max="9737" width="13.14062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1" width="19.140625" style="21" customWidth="1"/>
    <col min="9992" max="9992" width="13.85546875" style="21" customWidth="1"/>
    <col min="9993" max="9993" width="13.14062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7" width="19.140625" style="21" customWidth="1"/>
    <col min="10248" max="10248" width="13.85546875" style="21" customWidth="1"/>
    <col min="10249" max="10249" width="13.14062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3" width="19.140625" style="21" customWidth="1"/>
    <col min="10504" max="10504" width="13.85546875" style="21" customWidth="1"/>
    <col min="10505" max="10505" width="13.14062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9" width="19.140625" style="21" customWidth="1"/>
    <col min="10760" max="10760" width="13.85546875" style="21" customWidth="1"/>
    <col min="10761" max="10761" width="13.14062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5" width="19.140625" style="21" customWidth="1"/>
    <col min="11016" max="11016" width="13.85546875" style="21" customWidth="1"/>
    <col min="11017" max="11017" width="13.14062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1" width="19.140625" style="21" customWidth="1"/>
    <col min="11272" max="11272" width="13.85546875" style="21" customWidth="1"/>
    <col min="11273" max="11273" width="13.14062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7" width="19.140625" style="21" customWidth="1"/>
    <col min="11528" max="11528" width="13.85546875" style="21" customWidth="1"/>
    <col min="11529" max="11529" width="13.14062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3" width="19.140625" style="21" customWidth="1"/>
    <col min="11784" max="11784" width="13.85546875" style="21" customWidth="1"/>
    <col min="11785" max="11785" width="13.14062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9" width="19.140625" style="21" customWidth="1"/>
    <col min="12040" max="12040" width="13.85546875" style="21" customWidth="1"/>
    <col min="12041" max="12041" width="13.14062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5" width="19.140625" style="21" customWidth="1"/>
    <col min="12296" max="12296" width="13.85546875" style="21" customWidth="1"/>
    <col min="12297" max="12297" width="13.14062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1" width="19.140625" style="21" customWidth="1"/>
    <col min="12552" max="12552" width="13.85546875" style="21" customWidth="1"/>
    <col min="12553" max="12553" width="13.14062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7" width="19.140625" style="21" customWidth="1"/>
    <col min="12808" max="12808" width="13.85546875" style="21" customWidth="1"/>
    <col min="12809" max="12809" width="13.14062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3" width="19.140625" style="21" customWidth="1"/>
    <col min="13064" max="13064" width="13.85546875" style="21" customWidth="1"/>
    <col min="13065" max="13065" width="13.14062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9" width="19.140625" style="21" customWidth="1"/>
    <col min="13320" max="13320" width="13.85546875" style="21" customWidth="1"/>
    <col min="13321" max="13321" width="13.14062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5" width="19.140625" style="21" customWidth="1"/>
    <col min="13576" max="13576" width="13.85546875" style="21" customWidth="1"/>
    <col min="13577" max="13577" width="13.14062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1" width="19.140625" style="21" customWidth="1"/>
    <col min="13832" max="13832" width="13.85546875" style="21" customWidth="1"/>
    <col min="13833" max="13833" width="13.14062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7" width="19.140625" style="21" customWidth="1"/>
    <col min="14088" max="14088" width="13.85546875" style="21" customWidth="1"/>
    <col min="14089" max="14089" width="13.14062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3" width="19.140625" style="21" customWidth="1"/>
    <col min="14344" max="14344" width="13.85546875" style="21" customWidth="1"/>
    <col min="14345" max="14345" width="13.14062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9" width="19.140625" style="21" customWidth="1"/>
    <col min="14600" max="14600" width="13.85546875" style="21" customWidth="1"/>
    <col min="14601" max="14601" width="13.14062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5" width="19.140625" style="21" customWidth="1"/>
    <col min="14856" max="14856" width="13.85546875" style="21" customWidth="1"/>
    <col min="14857" max="14857" width="13.14062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1" width="19.140625" style="21" customWidth="1"/>
    <col min="15112" max="15112" width="13.85546875" style="21" customWidth="1"/>
    <col min="15113" max="15113" width="13.14062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7" width="19.140625" style="21" customWidth="1"/>
    <col min="15368" max="15368" width="13.85546875" style="21" customWidth="1"/>
    <col min="15369" max="15369" width="13.14062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3" width="19.140625" style="21" customWidth="1"/>
    <col min="15624" max="15624" width="13.85546875" style="21" customWidth="1"/>
    <col min="15625" max="15625" width="13.14062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9" width="19.140625" style="21" customWidth="1"/>
    <col min="15880" max="15880" width="13.85546875" style="21" customWidth="1"/>
    <col min="15881" max="15881" width="13.14062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5" width="19.140625" style="21" customWidth="1"/>
    <col min="16136" max="16136" width="13.85546875" style="21" customWidth="1"/>
    <col min="16137" max="16137" width="13.14062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34.25" customHeight="1" x14ac:dyDescent="0.2">
      <c r="G1" s="22"/>
      <c r="H1" s="80" t="s">
        <v>63</v>
      </c>
      <c r="I1" s="80"/>
      <c r="J1" s="80"/>
      <c r="K1" s="80"/>
      <c r="L1" s="80"/>
    </row>
    <row r="3" spans="1:13" ht="114" customHeight="1" x14ac:dyDescent="0.25">
      <c r="A3" s="81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53"/>
    </row>
    <row r="4" spans="1:13" ht="19.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65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66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67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C22</f>
        <v>0.67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440171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C23</f>
        <v>0.67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440171</v>
      </c>
      <c r="K16" s="25"/>
      <c r="L16" s="25"/>
      <c r="M16" s="25"/>
    </row>
    <row r="17" spans="2:15" ht="21.75" customHeight="1" x14ac:dyDescent="0.2">
      <c r="B17" s="69">
        <v>2025</v>
      </c>
      <c r="C17" s="70"/>
      <c r="D17" s="31">
        <f>C24</f>
        <v>0.67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440171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4.25" x14ac:dyDescent="0.2">
      <c r="B20" s="25"/>
      <c r="C20" s="25"/>
      <c r="D20" s="25"/>
      <c r="E20" s="25"/>
      <c r="F20" s="25"/>
      <c r="G20" s="25"/>
      <c r="H20" s="25"/>
      <c r="I20" s="25" t="s">
        <v>38</v>
      </c>
      <c r="J20" s="25"/>
      <c r="K20" s="25"/>
      <c r="L20" s="25"/>
      <c r="M20" s="25"/>
    </row>
    <row r="21" spans="2:15" ht="72" x14ac:dyDescent="0.2">
      <c r="B21" s="38" t="s">
        <v>39</v>
      </c>
      <c r="C21" s="28" t="s">
        <v>47</v>
      </c>
      <c r="D21" s="39"/>
      <c r="E21" s="40" t="s">
        <v>68</v>
      </c>
      <c r="F21" s="28" t="s">
        <v>41</v>
      </c>
      <c r="G21" s="55" t="s">
        <v>69</v>
      </c>
      <c r="H21" s="28" t="s">
        <v>41</v>
      </c>
      <c r="I21" s="40" t="s">
        <v>70</v>
      </c>
      <c r="J21" s="41"/>
      <c r="K21" s="25"/>
      <c r="L21" s="25"/>
      <c r="M21" s="25"/>
    </row>
    <row r="22" spans="2:15" ht="21.75" customHeight="1" x14ac:dyDescent="0.2">
      <c r="B22" s="32">
        <f>B15</f>
        <v>2023</v>
      </c>
      <c r="C22" s="56">
        <f>ROUND(G22/I22*E22,2)</f>
        <v>0.67</v>
      </c>
      <c r="D22" s="32" t="s">
        <v>51</v>
      </c>
      <c r="E22" s="33">
        <v>5</v>
      </c>
      <c r="F22" s="32" t="s">
        <v>44</v>
      </c>
      <c r="G22" s="32">
        <v>2319</v>
      </c>
      <c r="H22" s="33" t="s">
        <v>52</v>
      </c>
      <c r="I22" s="32">
        <v>17381</v>
      </c>
      <c r="J22" s="41"/>
      <c r="K22" s="25"/>
      <c r="L22" s="25"/>
      <c r="M22" s="25"/>
    </row>
    <row r="23" spans="2:15" ht="21" customHeight="1" x14ac:dyDescent="0.2">
      <c r="B23" s="32">
        <f>B16</f>
        <v>2024</v>
      </c>
      <c r="C23" s="56">
        <f>ROUND(G23/I23*E23,2)</f>
        <v>0.67</v>
      </c>
      <c r="D23" s="32" t="s">
        <v>51</v>
      </c>
      <c r="E23" s="33">
        <v>5</v>
      </c>
      <c r="F23" s="32" t="s">
        <v>44</v>
      </c>
      <c r="G23" s="32">
        <v>2319</v>
      </c>
      <c r="H23" s="33" t="s">
        <v>52</v>
      </c>
      <c r="I23" s="32">
        <v>17381</v>
      </c>
      <c r="J23" s="41"/>
      <c r="K23" s="25"/>
      <c r="L23" s="25"/>
      <c r="M23" s="25"/>
    </row>
    <row r="24" spans="2:15" ht="19.5" customHeight="1" x14ac:dyDescent="0.2">
      <c r="B24" s="32">
        <f>B17</f>
        <v>2025</v>
      </c>
      <c r="C24" s="56">
        <f>ROUND(G24/I24*E24,2)</f>
        <v>0.67</v>
      </c>
      <c r="D24" s="32" t="s">
        <v>51</v>
      </c>
      <c r="E24" s="33">
        <v>5</v>
      </c>
      <c r="F24" s="32" t="s">
        <v>44</v>
      </c>
      <c r="G24" s="32">
        <v>2319</v>
      </c>
      <c r="H24" s="33" t="s">
        <v>52</v>
      </c>
      <c r="I24" s="32">
        <v>17381</v>
      </c>
      <c r="J24" s="41"/>
      <c r="K24" s="24"/>
      <c r="L24" s="24"/>
      <c r="M24" s="24"/>
      <c r="N24" s="42"/>
      <c r="O24" s="42"/>
    </row>
    <row r="25" spans="2:15" ht="14.25" x14ac:dyDescent="0.2">
      <c r="B25" s="41"/>
      <c r="C25" s="43"/>
      <c r="D25" s="41"/>
      <c r="E25" s="44"/>
      <c r="F25" s="44"/>
      <c r="G25" s="41"/>
      <c r="H25" s="44"/>
      <c r="I25" s="45"/>
      <c r="J25" s="41"/>
      <c r="K25" s="25"/>
      <c r="L25" s="25"/>
      <c r="M25" s="25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H27" s="25" t="s">
        <v>38</v>
      </c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440171</v>
      </c>
      <c r="G29" s="49">
        <f>J16</f>
        <v>440171</v>
      </c>
      <c r="H29" s="49">
        <f>J17</f>
        <v>440171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</row>
    <row r="31" spans="2:15" ht="36" customHeight="1" x14ac:dyDescent="0.25">
      <c r="B31" s="77" t="s">
        <v>71</v>
      </c>
      <c r="C31" s="78"/>
      <c r="D31" s="78"/>
      <c r="E31" s="79"/>
      <c r="F31" s="49">
        <f>F29/12</f>
        <v>36680.916666666664</v>
      </c>
      <c r="G31" s="49">
        <f>G29/12</f>
        <v>36680.916666666664</v>
      </c>
      <c r="H31" s="49">
        <f>H29/12</f>
        <v>36680.916666666664</v>
      </c>
      <c r="I31" s="48"/>
      <c r="J31" s="48"/>
    </row>
    <row r="34" spans="1:12" ht="36.75" customHeight="1" x14ac:dyDescent="0.2">
      <c r="A34" s="76" t="s">
        <v>72</v>
      </c>
      <c r="B34" s="76"/>
      <c r="C34" s="76"/>
      <c r="D34" s="76"/>
      <c r="E34" s="51"/>
      <c r="F34" s="51"/>
      <c r="G34" s="51"/>
      <c r="H34" s="51"/>
      <c r="I34" s="76" t="s">
        <v>59</v>
      </c>
      <c r="J34" s="76"/>
      <c r="K34" s="76"/>
      <c r="L34" s="51"/>
    </row>
    <row r="35" spans="1:12" ht="15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" x14ac:dyDescent="0.2">
      <c r="B36" s="51"/>
      <c r="C36" s="76" t="s">
        <v>73</v>
      </c>
      <c r="D36" s="76"/>
      <c r="E36" s="76"/>
      <c r="F36" s="76"/>
      <c r="G36" s="51"/>
      <c r="H36" s="51"/>
      <c r="I36" s="51"/>
      <c r="J36" s="51"/>
      <c r="K36" s="76" t="s">
        <v>61</v>
      </c>
      <c r="L36" s="76"/>
    </row>
    <row r="38" spans="1:12" x14ac:dyDescent="0.2">
      <c r="C38" s="21" t="s">
        <v>62</v>
      </c>
      <c r="I38" s="21" t="s">
        <v>62</v>
      </c>
    </row>
    <row r="39" spans="1:12" ht="48.75" customHeight="1" x14ac:dyDescent="0.2"/>
    <row r="40" spans="1:12" ht="15" x14ac:dyDescent="0.2">
      <c r="B40" s="76"/>
      <c r="C40" s="76"/>
      <c r="D40" s="76"/>
      <c r="E40" s="76"/>
    </row>
    <row r="41" spans="1:12" ht="15" x14ac:dyDescent="0.2">
      <c r="B41" s="82"/>
      <c r="C41" s="82"/>
      <c r="D41" s="82"/>
      <c r="E41" s="82"/>
    </row>
    <row r="42" spans="1:12" ht="15" x14ac:dyDescent="0.2">
      <c r="B42" s="51"/>
      <c r="C42" s="51"/>
      <c r="D42" s="76"/>
      <c r="E42" s="76"/>
    </row>
  </sheetData>
  <mergeCells count="16">
    <mergeCell ref="B40:E40"/>
    <mergeCell ref="B41:E41"/>
    <mergeCell ref="D42:E42"/>
    <mergeCell ref="B17:C17"/>
    <mergeCell ref="B19:J19"/>
    <mergeCell ref="B31:E31"/>
    <mergeCell ref="A34:D34"/>
    <mergeCell ref="I34:K34"/>
    <mergeCell ref="C36:F36"/>
    <mergeCell ref="K36:L36"/>
    <mergeCell ref="B16:C16"/>
    <mergeCell ref="H1:L1"/>
    <mergeCell ref="A3:K3"/>
    <mergeCell ref="C12:K12"/>
    <mergeCell ref="B14:C14"/>
    <mergeCell ref="B15:C15"/>
  </mergeCells>
  <pageMargins left="0.75" right="0.75" top="1" bottom="1" header="0.5" footer="0.5"/>
  <pageSetup paperSize="9"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95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7109375" style="21" customWidth="1"/>
    <col min="8" max="8" width="13.85546875" style="21" customWidth="1"/>
    <col min="9" max="9" width="14.710937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7109375" style="21" customWidth="1"/>
    <col min="264" max="264" width="13.85546875" style="21" customWidth="1"/>
    <col min="265" max="265" width="14.710937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7109375" style="21" customWidth="1"/>
    <col min="520" max="520" width="13.85546875" style="21" customWidth="1"/>
    <col min="521" max="521" width="14.710937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7109375" style="21" customWidth="1"/>
    <col min="776" max="776" width="13.85546875" style="21" customWidth="1"/>
    <col min="777" max="777" width="14.710937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7109375" style="21" customWidth="1"/>
    <col min="1032" max="1032" width="13.85546875" style="21" customWidth="1"/>
    <col min="1033" max="1033" width="14.710937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7109375" style="21" customWidth="1"/>
    <col min="1288" max="1288" width="13.85546875" style="21" customWidth="1"/>
    <col min="1289" max="1289" width="14.710937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7109375" style="21" customWidth="1"/>
    <col min="1544" max="1544" width="13.85546875" style="21" customWidth="1"/>
    <col min="1545" max="1545" width="14.710937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7109375" style="21" customWidth="1"/>
    <col min="1800" max="1800" width="13.85546875" style="21" customWidth="1"/>
    <col min="1801" max="1801" width="14.710937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7109375" style="21" customWidth="1"/>
    <col min="2056" max="2056" width="13.85546875" style="21" customWidth="1"/>
    <col min="2057" max="2057" width="14.710937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7109375" style="21" customWidth="1"/>
    <col min="2312" max="2312" width="13.85546875" style="21" customWidth="1"/>
    <col min="2313" max="2313" width="14.710937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7109375" style="21" customWidth="1"/>
    <col min="2568" max="2568" width="13.85546875" style="21" customWidth="1"/>
    <col min="2569" max="2569" width="14.710937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7109375" style="21" customWidth="1"/>
    <col min="2824" max="2824" width="13.85546875" style="21" customWidth="1"/>
    <col min="2825" max="2825" width="14.710937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7109375" style="21" customWidth="1"/>
    <col min="3080" max="3080" width="13.85546875" style="21" customWidth="1"/>
    <col min="3081" max="3081" width="14.710937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7109375" style="21" customWidth="1"/>
    <col min="3336" max="3336" width="13.85546875" style="21" customWidth="1"/>
    <col min="3337" max="3337" width="14.710937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7109375" style="21" customWidth="1"/>
    <col min="3592" max="3592" width="13.85546875" style="21" customWidth="1"/>
    <col min="3593" max="3593" width="14.710937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7109375" style="21" customWidth="1"/>
    <col min="3848" max="3848" width="13.85546875" style="21" customWidth="1"/>
    <col min="3849" max="3849" width="14.710937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7109375" style="21" customWidth="1"/>
    <col min="4104" max="4104" width="13.85546875" style="21" customWidth="1"/>
    <col min="4105" max="4105" width="14.710937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7109375" style="21" customWidth="1"/>
    <col min="4360" max="4360" width="13.85546875" style="21" customWidth="1"/>
    <col min="4361" max="4361" width="14.710937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7109375" style="21" customWidth="1"/>
    <col min="4616" max="4616" width="13.85546875" style="21" customWidth="1"/>
    <col min="4617" max="4617" width="14.710937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7109375" style="21" customWidth="1"/>
    <col min="4872" max="4872" width="13.85546875" style="21" customWidth="1"/>
    <col min="4873" max="4873" width="14.710937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7109375" style="21" customWidth="1"/>
    <col min="5128" max="5128" width="13.85546875" style="21" customWidth="1"/>
    <col min="5129" max="5129" width="14.710937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7109375" style="21" customWidth="1"/>
    <col min="5384" max="5384" width="13.85546875" style="21" customWidth="1"/>
    <col min="5385" max="5385" width="14.710937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7109375" style="21" customWidth="1"/>
    <col min="5640" max="5640" width="13.85546875" style="21" customWidth="1"/>
    <col min="5641" max="5641" width="14.710937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7109375" style="21" customWidth="1"/>
    <col min="5896" max="5896" width="13.85546875" style="21" customWidth="1"/>
    <col min="5897" max="5897" width="14.710937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7109375" style="21" customWidth="1"/>
    <col min="6152" max="6152" width="13.85546875" style="21" customWidth="1"/>
    <col min="6153" max="6153" width="14.710937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7109375" style="21" customWidth="1"/>
    <col min="6408" max="6408" width="13.85546875" style="21" customWidth="1"/>
    <col min="6409" max="6409" width="14.710937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7109375" style="21" customWidth="1"/>
    <col min="6664" max="6664" width="13.85546875" style="21" customWidth="1"/>
    <col min="6665" max="6665" width="14.710937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7109375" style="21" customWidth="1"/>
    <col min="6920" max="6920" width="13.85546875" style="21" customWidth="1"/>
    <col min="6921" max="6921" width="14.710937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7109375" style="21" customWidth="1"/>
    <col min="7176" max="7176" width="13.85546875" style="21" customWidth="1"/>
    <col min="7177" max="7177" width="14.710937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7109375" style="21" customWidth="1"/>
    <col min="7432" max="7432" width="13.85546875" style="21" customWidth="1"/>
    <col min="7433" max="7433" width="14.710937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7109375" style="21" customWidth="1"/>
    <col min="7688" max="7688" width="13.85546875" style="21" customWidth="1"/>
    <col min="7689" max="7689" width="14.710937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7109375" style="21" customWidth="1"/>
    <col min="7944" max="7944" width="13.85546875" style="21" customWidth="1"/>
    <col min="7945" max="7945" width="14.710937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7109375" style="21" customWidth="1"/>
    <col min="8200" max="8200" width="13.85546875" style="21" customWidth="1"/>
    <col min="8201" max="8201" width="14.710937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7109375" style="21" customWidth="1"/>
    <col min="8456" max="8456" width="13.85546875" style="21" customWidth="1"/>
    <col min="8457" max="8457" width="14.710937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7109375" style="21" customWidth="1"/>
    <col min="8712" max="8712" width="13.85546875" style="21" customWidth="1"/>
    <col min="8713" max="8713" width="14.710937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7109375" style="21" customWidth="1"/>
    <col min="8968" max="8968" width="13.85546875" style="21" customWidth="1"/>
    <col min="8969" max="8969" width="14.710937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7109375" style="21" customWidth="1"/>
    <col min="9224" max="9224" width="13.85546875" style="21" customWidth="1"/>
    <col min="9225" max="9225" width="14.710937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7109375" style="21" customWidth="1"/>
    <col min="9480" max="9480" width="13.85546875" style="21" customWidth="1"/>
    <col min="9481" max="9481" width="14.710937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7109375" style="21" customWidth="1"/>
    <col min="9736" max="9736" width="13.85546875" style="21" customWidth="1"/>
    <col min="9737" max="9737" width="14.710937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7109375" style="21" customWidth="1"/>
    <col min="9992" max="9992" width="13.85546875" style="21" customWidth="1"/>
    <col min="9993" max="9993" width="14.710937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7109375" style="21" customWidth="1"/>
    <col min="10248" max="10248" width="13.85546875" style="21" customWidth="1"/>
    <col min="10249" max="10249" width="14.710937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7109375" style="21" customWidth="1"/>
    <col min="10504" max="10504" width="13.85546875" style="21" customWidth="1"/>
    <col min="10505" max="10505" width="14.710937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7109375" style="21" customWidth="1"/>
    <col min="10760" max="10760" width="13.85546875" style="21" customWidth="1"/>
    <col min="10761" max="10761" width="14.710937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7109375" style="21" customWidth="1"/>
    <col min="11016" max="11016" width="13.85546875" style="21" customWidth="1"/>
    <col min="11017" max="11017" width="14.710937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7109375" style="21" customWidth="1"/>
    <col min="11272" max="11272" width="13.85546875" style="21" customWidth="1"/>
    <col min="11273" max="11273" width="14.710937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7109375" style="21" customWidth="1"/>
    <col min="11528" max="11528" width="13.85546875" style="21" customWidth="1"/>
    <col min="11529" max="11529" width="14.710937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7109375" style="21" customWidth="1"/>
    <col min="11784" max="11784" width="13.85546875" style="21" customWidth="1"/>
    <col min="11785" max="11785" width="14.710937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7109375" style="21" customWidth="1"/>
    <col min="12040" max="12040" width="13.85546875" style="21" customWidth="1"/>
    <col min="12041" max="12041" width="14.710937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7109375" style="21" customWidth="1"/>
    <col min="12296" max="12296" width="13.85546875" style="21" customWidth="1"/>
    <col min="12297" max="12297" width="14.710937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7109375" style="21" customWidth="1"/>
    <col min="12552" max="12552" width="13.85546875" style="21" customWidth="1"/>
    <col min="12553" max="12553" width="14.710937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7109375" style="21" customWidth="1"/>
    <col min="12808" max="12808" width="13.85546875" style="21" customWidth="1"/>
    <col min="12809" max="12809" width="14.710937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7109375" style="21" customWidth="1"/>
    <col min="13064" max="13064" width="13.85546875" style="21" customWidth="1"/>
    <col min="13065" max="13065" width="14.710937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7109375" style="21" customWidth="1"/>
    <col min="13320" max="13320" width="13.85546875" style="21" customWidth="1"/>
    <col min="13321" max="13321" width="14.710937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7109375" style="21" customWidth="1"/>
    <col min="13576" max="13576" width="13.85546875" style="21" customWidth="1"/>
    <col min="13577" max="13577" width="14.710937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7109375" style="21" customWidth="1"/>
    <col min="13832" max="13832" width="13.85546875" style="21" customWidth="1"/>
    <col min="13833" max="13833" width="14.710937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7109375" style="21" customWidth="1"/>
    <col min="14088" max="14088" width="13.85546875" style="21" customWidth="1"/>
    <col min="14089" max="14089" width="14.710937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7109375" style="21" customWidth="1"/>
    <col min="14344" max="14344" width="13.85546875" style="21" customWidth="1"/>
    <col min="14345" max="14345" width="14.710937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7109375" style="21" customWidth="1"/>
    <col min="14600" max="14600" width="13.85546875" style="21" customWidth="1"/>
    <col min="14601" max="14601" width="14.710937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7109375" style="21" customWidth="1"/>
    <col min="14856" max="14856" width="13.85546875" style="21" customWidth="1"/>
    <col min="14857" max="14857" width="14.710937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7109375" style="21" customWidth="1"/>
    <col min="15112" max="15112" width="13.85546875" style="21" customWidth="1"/>
    <col min="15113" max="15113" width="14.710937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7109375" style="21" customWidth="1"/>
    <col min="15368" max="15368" width="13.85546875" style="21" customWidth="1"/>
    <col min="15369" max="15369" width="14.710937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7109375" style="21" customWidth="1"/>
    <col min="15624" max="15624" width="13.85546875" style="21" customWidth="1"/>
    <col min="15625" max="15625" width="14.710937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7109375" style="21" customWidth="1"/>
    <col min="15880" max="15880" width="13.85546875" style="21" customWidth="1"/>
    <col min="15881" max="15881" width="14.710937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7109375" style="21" customWidth="1"/>
    <col min="16136" max="16136" width="13.85546875" style="21" customWidth="1"/>
    <col min="16137" max="16137" width="14.710937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22.25" customHeight="1" x14ac:dyDescent="0.2">
      <c r="G1" s="22" t="s">
        <v>28</v>
      </c>
      <c r="H1" s="80" t="s">
        <v>29</v>
      </c>
      <c r="I1" s="80"/>
      <c r="J1" s="80"/>
      <c r="K1" s="80"/>
      <c r="L1" s="80"/>
    </row>
    <row r="3" spans="1:13" ht="117.75" customHeight="1" x14ac:dyDescent="0.2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3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34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42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C23</f>
        <v>0.1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65697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C24</f>
        <v>0.1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65697</v>
      </c>
      <c r="K16" s="25"/>
      <c r="L16" s="25"/>
      <c r="M16" s="25"/>
    </row>
    <row r="17" spans="2:15" ht="21.75" customHeight="1" x14ac:dyDescent="0.2">
      <c r="B17" s="69">
        <v>2025</v>
      </c>
      <c r="C17" s="70"/>
      <c r="D17" s="31">
        <f>C25</f>
        <v>0.1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65697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5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25"/>
      <c r="L20" s="25"/>
      <c r="M20" s="25"/>
    </row>
    <row r="21" spans="2:15" ht="14.25" x14ac:dyDescent="0.2">
      <c r="B21" s="25"/>
      <c r="C21" s="36"/>
      <c r="D21" s="36"/>
      <c r="E21" s="36"/>
      <c r="F21" s="36"/>
      <c r="G21" s="37"/>
      <c r="H21" s="36"/>
      <c r="I21" s="37" t="s">
        <v>46</v>
      </c>
      <c r="J21" s="25"/>
      <c r="K21" s="25"/>
      <c r="L21" s="25"/>
      <c r="M21" s="25"/>
    </row>
    <row r="22" spans="2:15" ht="69" customHeight="1" x14ac:dyDescent="0.2">
      <c r="B22" s="38" t="s">
        <v>39</v>
      </c>
      <c r="C22" s="28" t="s">
        <v>47</v>
      </c>
      <c r="D22" s="39"/>
      <c r="E22" s="40" t="s">
        <v>48</v>
      </c>
      <c r="F22" s="28" t="s">
        <v>41</v>
      </c>
      <c r="G22" s="28" t="s">
        <v>49</v>
      </c>
      <c r="H22" s="28" t="s">
        <v>41</v>
      </c>
      <c r="I22" s="28" t="s">
        <v>50</v>
      </c>
      <c r="J22" s="41"/>
      <c r="K22" s="25"/>
      <c r="L22" s="25"/>
      <c r="M22" s="25"/>
    </row>
    <row r="23" spans="2:15" ht="21.75" customHeight="1" x14ac:dyDescent="0.2">
      <c r="B23" s="33">
        <f>B15</f>
        <v>2023</v>
      </c>
      <c r="C23" s="31">
        <v>0.1</v>
      </c>
      <c r="D23" s="32" t="s">
        <v>51</v>
      </c>
      <c r="E23" s="33">
        <v>1</v>
      </c>
      <c r="F23" s="32" t="s">
        <v>44</v>
      </c>
      <c r="G23" s="32">
        <v>2434</v>
      </c>
      <c r="H23" s="33" t="s">
        <v>52</v>
      </c>
      <c r="I23" s="32">
        <v>25386</v>
      </c>
      <c r="J23" s="41"/>
      <c r="K23" s="25"/>
      <c r="L23" s="25"/>
      <c r="M23" s="25"/>
    </row>
    <row r="24" spans="2:15" ht="26.25" customHeight="1" x14ac:dyDescent="0.2">
      <c r="B24" s="33">
        <f>B16</f>
        <v>2024</v>
      </c>
      <c r="C24" s="31">
        <v>0.1</v>
      </c>
      <c r="D24" s="32" t="s">
        <v>51</v>
      </c>
      <c r="E24" s="33">
        <v>1</v>
      </c>
      <c r="F24" s="32" t="s">
        <v>44</v>
      </c>
      <c r="G24" s="32">
        <v>2434</v>
      </c>
      <c r="H24" s="33" t="s">
        <v>52</v>
      </c>
      <c r="I24" s="32">
        <v>25386</v>
      </c>
      <c r="J24" s="41"/>
      <c r="K24" s="25"/>
      <c r="L24" s="25"/>
      <c r="M24" s="25"/>
    </row>
    <row r="25" spans="2:15" ht="30" customHeight="1" x14ac:dyDescent="0.2">
      <c r="B25" s="33">
        <f>B17</f>
        <v>2025</v>
      </c>
      <c r="C25" s="31">
        <v>0.1</v>
      </c>
      <c r="D25" s="32" t="s">
        <v>51</v>
      </c>
      <c r="E25" s="33">
        <v>1</v>
      </c>
      <c r="F25" s="32" t="s">
        <v>44</v>
      </c>
      <c r="G25" s="32">
        <v>2434</v>
      </c>
      <c r="H25" s="33" t="s">
        <v>52</v>
      </c>
      <c r="I25" s="32">
        <v>25386</v>
      </c>
      <c r="J25" s="41"/>
      <c r="K25" s="24"/>
      <c r="L25" s="24"/>
      <c r="M25" s="24"/>
      <c r="N25" s="42"/>
      <c r="O25" s="42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B27" s="41"/>
      <c r="C27" s="43"/>
      <c r="D27" s="41"/>
      <c r="E27" s="44"/>
      <c r="F27" s="44"/>
      <c r="G27" s="41"/>
      <c r="H27" s="44" t="s">
        <v>38</v>
      </c>
      <c r="I27" s="45"/>
      <c r="J27" s="41"/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65697</v>
      </c>
      <c r="G29" s="49">
        <f>J16</f>
        <v>65697</v>
      </c>
      <c r="H29" s="49">
        <f>J17</f>
        <v>65697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  <c r="K30" s="25"/>
      <c r="L30" s="25"/>
      <c r="M30" s="25"/>
    </row>
    <row r="31" spans="2:15" ht="30" customHeight="1" x14ac:dyDescent="0.25">
      <c r="B31" s="77" t="s">
        <v>57</v>
      </c>
      <c r="C31" s="78"/>
      <c r="D31" s="78"/>
      <c r="E31" s="79"/>
      <c r="F31" s="49">
        <f>F29/12</f>
        <v>5474.75</v>
      </c>
      <c r="G31" s="49">
        <f>G29/12</f>
        <v>5474.75</v>
      </c>
      <c r="H31" s="49">
        <f>H29/12</f>
        <v>5474.75</v>
      </c>
      <c r="I31" s="48"/>
      <c r="J31" s="48"/>
    </row>
    <row r="34" spans="1:12" ht="36.75" customHeight="1" x14ac:dyDescent="0.2">
      <c r="A34" s="76" t="s">
        <v>58</v>
      </c>
      <c r="B34" s="76"/>
      <c r="C34" s="76"/>
      <c r="D34" s="76"/>
      <c r="E34" s="51"/>
      <c r="F34" s="51"/>
      <c r="G34" s="51"/>
      <c r="H34" s="51"/>
      <c r="I34" s="76" t="s">
        <v>59</v>
      </c>
      <c r="J34" s="76"/>
      <c r="K34" s="76"/>
      <c r="L34" s="51"/>
    </row>
    <row r="35" spans="1:12" ht="15" x14ac:dyDescent="0.2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" x14ac:dyDescent="0.2">
      <c r="B36" s="51"/>
      <c r="C36" s="76" t="s">
        <v>60</v>
      </c>
      <c r="D36" s="76"/>
      <c r="E36" s="76"/>
      <c r="F36" s="76"/>
      <c r="G36" s="51"/>
      <c r="H36" s="51"/>
      <c r="I36" s="51"/>
      <c r="J36" s="51"/>
      <c r="K36" s="76" t="s">
        <v>61</v>
      </c>
      <c r="L36" s="76"/>
    </row>
    <row r="38" spans="1:12" x14ac:dyDescent="0.2">
      <c r="C38" s="21" t="s">
        <v>62</v>
      </c>
      <c r="I38" s="21" t="s">
        <v>62</v>
      </c>
    </row>
    <row r="39" spans="1:12" ht="48.75" customHeight="1" x14ac:dyDescent="0.2"/>
    <row r="40" spans="1:12" ht="15" x14ac:dyDescent="0.2">
      <c r="B40" s="52"/>
      <c r="C40" s="52"/>
      <c r="D40" s="52"/>
      <c r="E40" s="51"/>
    </row>
    <row r="41" spans="1:12" ht="15" x14ac:dyDescent="0.2">
      <c r="B41" s="51"/>
      <c r="C41" s="51"/>
      <c r="D41" s="51"/>
      <c r="E41" s="51"/>
    </row>
    <row r="42" spans="1:12" ht="15" x14ac:dyDescent="0.2">
      <c r="B42" s="51"/>
      <c r="C42" s="51"/>
      <c r="D42" s="76"/>
      <c r="E42" s="76"/>
    </row>
  </sheetData>
  <mergeCells count="14">
    <mergeCell ref="D42:E42"/>
    <mergeCell ref="B17:C17"/>
    <mergeCell ref="B19:J19"/>
    <mergeCell ref="B31:E31"/>
    <mergeCell ref="A34:D34"/>
    <mergeCell ref="I34:K34"/>
    <mergeCell ref="C36:F36"/>
    <mergeCell ref="K36:L36"/>
    <mergeCell ref="B16:C16"/>
    <mergeCell ref="H1:L1"/>
    <mergeCell ref="A3:L3"/>
    <mergeCell ref="C12:K12"/>
    <mergeCell ref="B14:C14"/>
    <mergeCell ref="B15:C15"/>
  </mergeCells>
  <pageMargins left="0.75" right="0.75" top="1" bottom="1" header="0.5" footer="0.5"/>
  <pageSetup paperSize="9" scale="5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95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7109375" style="21" customWidth="1"/>
    <col min="8" max="8" width="13.85546875" style="21" customWidth="1"/>
    <col min="9" max="9" width="14.710937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7109375" style="21" customWidth="1"/>
    <col min="264" max="264" width="13.85546875" style="21" customWidth="1"/>
    <col min="265" max="265" width="14.710937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7109375" style="21" customWidth="1"/>
    <col min="520" max="520" width="13.85546875" style="21" customWidth="1"/>
    <col min="521" max="521" width="14.710937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7109375" style="21" customWidth="1"/>
    <col min="776" max="776" width="13.85546875" style="21" customWidth="1"/>
    <col min="777" max="777" width="14.710937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7109375" style="21" customWidth="1"/>
    <col min="1032" max="1032" width="13.85546875" style="21" customWidth="1"/>
    <col min="1033" max="1033" width="14.710937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7109375" style="21" customWidth="1"/>
    <col min="1288" max="1288" width="13.85546875" style="21" customWidth="1"/>
    <col min="1289" max="1289" width="14.710937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7109375" style="21" customWidth="1"/>
    <col min="1544" max="1544" width="13.85546875" style="21" customWidth="1"/>
    <col min="1545" max="1545" width="14.710937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7109375" style="21" customWidth="1"/>
    <col min="1800" max="1800" width="13.85546875" style="21" customWidth="1"/>
    <col min="1801" max="1801" width="14.710937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7109375" style="21" customWidth="1"/>
    <col min="2056" max="2056" width="13.85546875" style="21" customWidth="1"/>
    <col min="2057" max="2057" width="14.710937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7109375" style="21" customWidth="1"/>
    <col min="2312" max="2312" width="13.85546875" style="21" customWidth="1"/>
    <col min="2313" max="2313" width="14.710937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7109375" style="21" customWidth="1"/>
    <col min="2568" max="2568" width="13.85546875" style="21" customWidth="1"/>
    <col min="2569" max="2569" width="14.710937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7109375" style="21" customWidth="1"/>
    <col min="2824" max="2824" width="13.85546875" style="21" customWidth="1"/>
    <col min="2825" max="2825" width="14.710937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7109375" style="21" customWidth="1"/>
    <col min="3080" max="3080" width="13.85546875" style="21" customWidth="1"/>
    <col min="3081" max="3081" width="14.710937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7109375" style="21" customWidth="1"/>
    <col min="3336" max="3336" width="13.85546875" style="21" customWidth="1"/>
    <col min="3337" max="3337" width="14.710937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7109375" style="21" customWidth="1"/>
    <col min="3592" max="3592" width="13.85546875" style="21" customWidth="1"/>
    <col min="3593" max="3593" width="14.710937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7109375" style="21" customWidth="1"/>
    <col min="3848" max="3848" width="13.85546875" style="21" customWidth="1"/>
    <col min="3849" max="3849" width="14.710937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7109375" style="21" customWidth="1"/>
    <col min="4104" max="4104" width="13.85546875" style="21" customWidth="1"/>
    <col min="4105" max="4105" width="14.710937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7109375" style="21" customWidth="1"/>
    <col min="4360" max="4360" width="13.85546875" style="21" customWidth="1"/>
    <col min="4361" max="4361" width="14.710937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7109375" style="21" customWidth="1"/>
    <col min="4616" max="4616" width="13.85546875" style="21" customWidth="1"/>
    <col min="4617" max="4617" width="14.710937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7109375" style="21" customWidth="1"/>
    <col min="4872" max="4872" width="13.85546875" style="21" customWidth="1"/>
    <col min="4873" max="4873" width="14.710937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7109375" style="21" customWidth="1"/>
    <col min="5128" max="5128" width="13.85546875" style="21" customWidth="1"/>
    <col min="5129" max="5129" width="14.710937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7109375" style="21" customWidth="1"/>
    <col min="5384" max="5384" width="13.85546875" style="21" customWidth="1"/>
    <col min="5385" max="5385" width="14.710937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7109375" style="21" customWidth="1"/>
    <col min="5640" max="5640" width="13.85546875" style="21" customWidth="1"/>
    <col min="5641" max="5641" width="14.710937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7109375" style="21" customWidth="1"/>
    <col min="5896" max="5896" width="13.85546875" style="21" customWidth="1"/>
    <col min="5897" max="5897" width="14.710937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7109375" style="21" customWidth="1"/>
    <col min="6152" max="6152" width="13.85546875" style="21" customWidth="1"/>
    <col min="6153" max="6153" width="14.710937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7109375" style="21" customWidth="1"/>
    <col min="6408" max="6408" width="13.85546875" style="21" customWidth="1"/>
    <col min="6409" max="6409" width="14.710937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7109375" style="21" customWidth="1"/>
    <col min="6664" max="6664" width="13.85546875" style="21" customWidth="1"/>
    <col min="6665" max="6665" width="14.710937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7109375" style="21" customWidth="1"/>
    <col min="6920" max="6920" width="13.85546875" style="21" customWidth="1"/>
    <col min="6921" max="6921" width="14.710937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7109375" style="21" customWidth="1"/>
    <col min="7176" max="7176" width="13.85546875" style="21" customWidth="1"/>
    <col min="7177" max="7177" width="14.710937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7109375" style="21" customWidth="1"/>
    <col min="7432" max="7432" width="13.85546875" style="21" customWidth="1"/>
    <col min="7433" max="7433" width="14.710937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7109375" style="21" customWidth="1"/>
    <col min="7688" max="7688" width="13.85546875" style="21" customWidth="1"/>
    <col min="7689" max="7689" width="14.710937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7109375" style="21" customWidth="1"/>
    <col min="7944" max="7944" width="13.85546875" style="21" customWidth="1"/>
    <col min="7945" max="7945" width="14.710937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7109375" style="21" customWidth="1"/>
    <col min="8200" max="8200" width="13.85546875" style="21" customWidth="1"/>
    <col min="8201" max="8201" width="14.710937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7109375" style="21" customWidth="1"/>
    <col min="8456" max="8456" width="13.85546875" style="21" customWidth="1"/>
    <col min="8457" max="8457" width="14.710937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7109375" style="21" customWidth="1"/>
    <col min="8712" max="8712" width="13.85546875" style="21" customWidth="1"/>
    <col min="8713" max="8713" width="14.710937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7109375" style="21" customWidth="1"/>
    <col min="8968" max="8968" width="13.85546875" style="21" customWidth="1"/>
    <col min="8969" max="8969" width="14.710937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7109375" style="21" customWidth="1"/>
    <col min="9224" max="9224" width="13.85546875" style="21" customWidth="1"/>
    <col min="9225" max="9225" width="14.710937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7109375" style="21" customWidth="1"/>
    <col min="9480" max="9480" width="13.85546875" style="21" customWidth="1"/>
    <col min="9481" max="9481" width="14.710937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7109375" style="21" customWidth="1"/>
    <col min="9736" max="9736" width="13.85546875" style="21" customWidth="1"/>
    <col min="9737" max="9737" width="14.710937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7109375" style="21" customWidth="1"/>
    <col min="9992" max="9992" width="13.85546875" style="21" customWidth="1"/>
    <col min="9993" max="9993" width="14.710937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7109375" style="21" customWidth="1"/>
    <col min="10248" max="10248" width="13.85546875" style="21" customWidth="1"/>
    <col min="10249" max="10249" width="14.710937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7109375" style="21" customWidth="1"/>
    <col min="10504" max="10504" width="13.85546875" style="21" customWidth="1"/>
    <col min="10505" max="10505" width="14.710937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7109375" style="21" customWidth="1"/>
    <col min="10760" max="10760" width="13.85546875" style="21" customWidth="1"/>
    <col min="10761" max="10761" width="14.710937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7109375" style="21" customWidth="1"/>
    <col min="11016" max="11016" width="13.85546875" style="21" customWidth="1"/>
    <col min="11017" max="11017" width="14.710937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7109375" style="21" customWidth="1"/>
    <col min="11272" max="11272" width="13.85546875" style="21" customWidth="1"/>
    <col min="11273" max="11273" width="14.710937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7109375" style="21" customWidth="1"/>
    <col min="11528" max="11528" width="13.85546875" style="21" customWidth="1"/>
    <col min="11529" max="11529" width="14.710937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7109375" style="21" customWidth="1"/>
    <col min="11784" max="11784" width="13.85546875" style="21" customWidth="1"/>
    <col min="11785" max="11785" width="14.710937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7109375" style="21" customWidth="1"/>
    <col min="12040" max="12040" width="13.85546875" style="21" customWidth="1"/>
    <col min="12041" max="12041" width="14.710937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7109375" style="21" customWidth="1"/>
    <col min="12296" max="12296" width="13.85546875" style="21" customWidth="1"/>
    <col min="12297" max="12297" width="14.710937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7109375" style="21" customWidth="1"/>
    <col min="12552" max="12552" width="13.85546875" style="21" customWidth="1"/>
    <col min="12553" max="12553" width="14.710937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7109375" style="21" customWidth="1"/>
    <col min="12808" max="12808" width="13.85546875" style="21" customWidth="1"/>
    <col min="12809" max="12809" width="14.710937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7109375" style="21" customWidth="1"/>
    <col min="13064" max="13064" width="13.85546875" style="21" customWidth="1"/>
    <col min="13065" max="13065" width="14.710937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7109375" style="21" customWidth="1"/>
    <col min="13320" max="13320" width="13.85546875" style="21" customWidth="1"/>
    <col min="13321" max="13321" width="14.710937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7109375" style="21" customWidth="1"/>
    <col min="13576" max="13576" width="13.85546875" style="21" customWidth="1"/>
    <col min="13577" max="13577" width="14.710937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7109375" style="21" customWidth="1"/>
    <col min="13832" max="13832" width="13.85546875" style="21" customWidth="1"/>
    <col min="13833" max="13833" width="14.710937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7109375" style="21" customWidth="1"/>
    <col min="14088" max="14088" width="13.85546875" style="21" customWidth="1"/>
    <col min="14089" max="14089" width="14.710937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7109375" style="21" customWidth="1"/>
    <col min="14344" max="14344" width="13.85546875" style="21" customWidth="1"/>
    <col min="14345" max="14345" width="14.710937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7109375" style="21" customWidth="1"/>
    <col min="14600" max="14600" width="13.85546875" style="21" customWidth="1"/>
    <col min="14601" max="14601" width="14.710937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7109375" style="21" customWidth="1"/>
    <col min="14856" max="14856" width="13.85546875" style="21" customWidth="1"/>
    <col min="14857" max="14857" width="14.710937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7109375" style="21" customWidth="1"/>
    <col min="15112" max="15112" width="13.85546875" style="21" customWidth="1"/>
    <col min="15113" max="15113" width="14.710937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7109375" style="21" customWidth="1"/>
    <col min="15368" max="15368" width="13.85546875" style="21" customWidth="1"/>
    <col min="15369" max="15369" width="14.710937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7109375" style="21" customWidth="1"/>
    <col min="15624" max="15624" width="13.85546875" style="21" customWidth="1"/>
    <col min="15625" max="15625" width="14.710937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7109375" style="21" customWidth="1"/>
    <col min="15880" max="15880" width="13.85546875" style="21" customWidth="1"/>
    <col min="15881" max="15881" width="14.710937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7109375" style="21" customWidth="1"/>
    <col min="16136" max="16136" width="13.85546875" style="21" customWidth="1"/>
    <col min="16137" max="16137" width="14.710937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16.25" customHeight="1" x14ac:dyDescent="0.2">
      <c r="H1" s="80" t="s">
        <v>88</v>
      </c>
      <c r="I1" s="80"/>
      <c r="J1" s="80"/>
      <c r="K1" s="80"/>
      <c r="L1" s="80"/>
    </row>
    <row r="3" spans="1:13" ht="117.75" customHeight="1" x14ac:dyDescent="0.2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3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34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42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C23</f>
        <v>0.1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65697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C24</f>
        <v>0.1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65697</v>
      </c>
      <c r="K16" s="25"/>
      <c r="L16" s="25"/>
      <c r="M16" s="25"/>
    </row>
    <row r="17" spans="2:15" ht="21.75" customHeight="1" x14ac:dyDescent="0.2">
      <c r="B17" s="69">
        <v>2025</v>
      </c>
      <c r="C17" s="70"/>
      <c r="D17" s="31">
        <f>C25</f>
        <v>0.1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65697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5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25"/>
      <c r="L20" s="25"/>
      <c r="M20" s="25"/>
    </row>
    <row r="21" spans="2:15" ht="14.25" x14ac:dyDescent="0.2">
      <c r="B21" s="25"/>
      <c r="C21" s="36"/>
      <c r="D21" s="36"/>
      <c r="E21" s="36"/>
      <c r="F21" s="36"/>
      <c r="G21" s="37"/>
      <c r="H21" s="36"/>
      <c r="I21" s="37" t="s">
        <v>46</v>
      </c>
      <c r="J21" s="25"/>
      <c r="K21" s="25"/>
      <c r="L21" s="25"/>
      <c r="M21" s="25"/>
    </row>
    <row r="22" spans="2:15" ht="69" customHeight="1" x14ac:dyDescent="0.2">
      <c r="B22" s="38" t="s">
        <v>39</v>
      </c>
      <c r="C22" s="28" t="s">
        <v>47</v>
      </c>
      <c r="D22" s="39"/>
      <c r="E22" s="40" t="s">
        <v>48</v>
      </c>
      <c r="F22" s="28" t="s">
        <v>41</v>
      </c>
      <c r="G22" s="28" t="s">
        <v>49</v>
      </c>
      <c r="H22" s="28" t="s">
        <v>41</v>
      </c>
      <c r="I22" s="28" t="s">
        <v>50</v>
      </c>
      <c r="J22" s="41"/>
      <c r="K22" s="25"/>
      <c r="L22" s="25"/>
      <c r="M22" s="25"/>
    </row>
    <row r="23" spans="2:15" ht="21.75" customHeight="1" x14ac:dyDescent="0.2">
      <c r="B23" s="33">
        <f>B15</f>
        <v>2023</v>
      </c>
      <c r="C23" s="31">
        <v>0.1</v>
      </c>
      <c r="D23" s="32" t="s">
        <v>51</v>
      </c>
      <c r="E23" s="33">
        <v>1</v>
      </c>
      <c r="F23" s="32" t="s">
        <v>44</v>
      </c>
      <c r="G23" s="32">
        <v>2434</v>
      </c>
      <c r="H23" s="33" t="s">
        <v>52</v>
      </c>
      <c r="I23" s="32">
        <v>25528</v>
      </c>
      <c r="J23" s="41"/>
      <c r="K23" s="25"/>
      <c r="L23" s="25"/>
      <c r="M23" s="25"/>
    </row>
    <row r="24" spans="2:15" ht="26.25" customHeight="1" x14ac:dyDescent="0.2">
      <c r="B24" s="33">
        <f>B16</f>
        <v>2024</v>
      </c>
      <c r="C24" s="31">
        <v>0.1</v>
      </c>
      <c r="D24" s="32" t="s">
        <v>51</v>
      </c>
      <c r="E24" s="33">
        <v>1</v>
      </c>
      <c r="F24" s="32" t="s">
        <v>44</v>
      </c>
      <c r="G24" s="32">
        <v>2434</v>
      </c>
      <c r="H24" s="33" t="s">
        <v>52</v>
      </c>
      <c r="I24" s="32">
        <v>25528</v>
      </c>
      <c r="J24" s="41"/>
      <c r="K24" s="25"/>
      <c r="L24" s="25"/>
      <c r="M24" s="25"/>
    </row>
    <row r="25" spans="2:15" ht="30" customHeight="1" x14ac:dyDescent="0.2">
      <c r="B25" s="33">
        <f>B17</f>
        <v>2025</v>
      </c>
      <c r="C25" s="31">
        <v>0.1</v>
      </c>
      <c r="D25" s="32" t="s">
        <v>51</v>
      </c>
      <c r="E25" s="33">
        <v>1</v>
      </c>
      <c r="F25" s="32" t="s">
        <v>44</v>
      </c>
      <c r="G25" s="32">
        <v>2434</v>
      </c>
      <c r="H25" s="33" t="s">
        <v>52</v>
      </c>
      <c r="I25" s="32">
        <v>25528</v>
      </c>
      <c r="J25" s="41"/>
      <c r="K25" s="24"/>
      <c r="L25" s="24"/>
      <c r="M25" s="24"/>
      <c r="N25" s="42"/>
      <c r="O25" s="42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B27" s="41"/>
      <c r="C27" s="43"/>
      <c r="D27" s="41"/>
      <c r="E27" s="44"/>
      <c r="F27" s="44"/>
      <c r="G27" s="41"/>
      <c r="H27" s="44" t="s">
        <v>38</v>
      </c>
      <c r="I27" s="45"/>
      <c r="J27" s="41"/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65697</v>
      </c>
      <c r="G29" s="49">
        <f>J16</f>
        <v>65697</v>
      </c>
      <c r="H29" s="49">
        <f>J17</f>
        <v>65697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  <c r="K30" s="25"/>
      <c r="L30" s="25"/>
      <c r="M30" s="25"/>
    </row>
    <row r="31" spans="2:15" ht="24.75" customHeight="1" x14ac:dyDescent="0.25">
      <c r="B31" s="77" t="s">
        <v>80</v>
      </c>
      <c r="C31" s="78"/>
      <c r="D31" s="78"/>
      <c r="E31" s="79"/>
      <c r="F31" s="49">
        <f>F29/12</f>
        <v>5474.75</v>
      </c>
      <c r="G31" s="49">
        <f>G29/12</f>
        <v>5474.75</v>
      </c>
      <c r="H31" s="49">
        <f>H29/12</f>
        <v>5474.75</v>
      </c>
      <c r="I31" s="48"/>
      <c r="J31" s="48"/>
    </row>
    <row r="32" spans="2:15" x14ac:dyDescent="0.2">
      <c r="B32" s="48"/>
      <c r="C32" s="48"/>
      <c r="D32" s="48"/>
      <c r="E32" s="48"/>
      <c r="F32" s="48"/>
      <c r="G32" s="48"/>
      <c r="H32" s="48"/>
      <c r="I32" s="48"/>
      <c r="J32" s="58"/>
    </row>
    <row r="35" spans="1:12" ht="36.75" customHeight="1" x14ac:dyDescent="0.2">
      <c r="A35" s="76" t="s">
        <v>58</v>
      </c>
      <c r="B35" s="76"/>
      <c r="C35" s="76"/>
      <c r="D35" s="76"/>
      <c r="E35" s="51"/>
      <c r="F35" s="51"/>
      <c r="G35" s="51"/>
      <c r="H35" s="51"/>
      <c r="I35" s="76" t="s">
        <v>59</v>
      </c>
      <c r="J35" s="76"/>
      <c r="K35" s="76"/>
      <c r="L35" s="51"/>
    </row>
    <row r="36" spans="1:12" ht="15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 x14ac:dyDescent="0.2">
      <c r="B37" s="51"/>
      <c r="C37" s="76" t="s">
        <v>73</v>
      </c>
      <c r="D37" s="76"/>
      <c r="E37" s="76"/>
      <c r="F37" s="76"/>
      <c r="G37" s="51"/>
      <c r="H37" s="51"/>
      <c r="I37" s="51"/>
      <c r="J37" s="51"/>
      <c r="K37" s="76" t="s">
        <v>61</v>
      </c>
      <c r="L37" s="76"/>
    </row>
    <row r="39" spans="1:12" x14ac:dyDescent="0.2">
      <c r="C39" s="21" t="s">
        <v>62</v>
      </c>
      <c r="I39" s="21" t="s">
        <v>62</v>
      </c>
    </row>
    <row r="40" spans="1:12" ht="48.75" customHeight="1" x14ac:dyDescent="0.2"/>
    <row r="41" spans="1:12" ht="15" x14ac:dyDescent="0.2">
      <c r="B41" s="52"/>
      <c r="C41" s="52"/>
      <c r="D41" s="52"/>
      <c r="E41" s="51"/>
    </row>
    <row r="42" spans="1:12" ht="15" x14ac:dyDescent="0.2">
      <c r="B42" s="51"/>
      <c r="C42" s="51"/>
      <c r="D42" s="51"/>
      <c r="E42" s="51"/>
    </row>
    <row r="43" spans="1:12" ht="15" x14ac:dyDescent="0.2">
      <c r="B43" s="51"/>
      <c r="C43" s="51"/>
      <c r="D43" s="76"/>
      <c r="E43" s="76"/>
    </row>
  </sheetData>
  <mergeCells count="14">
    <mergeCell ref="D43:E43"/>
    <mergeCell ref="B17:C17"/>
    <mergeCell ref="B19:J19"/>
    <mergeCell ref="B31:E31"/>
    <mergeCell ref="A35:D35"/>
    <mergeCell ref="I35:K35"/>
    <mergeCell ref="C37:F37"/>
    <mergeCell ref="K37:L37"/>
    <mergeCell ref="B16:C16"/>
    <mergeCell ref="H1:L1"/>
    <mergeCell ref="A3:L3"/>
    <mergeCell ref="C12:K12"/>
    <mergeCell ref="B14:C14"/>
    <mergeCell ref="B15:C15"/>
  </mergeCells>
  <pageMargins left="0.75" right="0.75" top="1" bottom="1" header="0.5" footer="0.5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zoomScaleNormal="100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7109375" style="21" customWidth="1"/>
    <col min="8" max="8" width="13.85546875" style="21" customWidth="1"/>
    <col min="9" max="9" width="14.710937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7109375" style="21" customWidth="1"/>
    <col min="264" max="264" width="13.85546875" style="21" customWidth="1"/>
    <col min="265" max="265" width="14.710937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7109375" style="21" customWidth="1"/>
    <col min="520" max="520" width="13.85546875" style="21" customWidth="1"/>
    <col min="521" max="521" width="14.710937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7109375" style="21" customWidth="1"/>
    <col min="776" max="776" width="13.85546875" style="21" customWidth="1"/>
    <col min="777" max="777" width="14.710937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7109375" style="21" customWidth="1"/>
    <col min="1032" max="1032" width="13.85546875" style="21" customWidth="1"/>
    <col min="1033" max="1033" width="14.710937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7109375" style="21" customWidth="1"/>
    <col min="1288" max="1288" width="13.85546875" style="21" customWidth="1"/>
    <col min="1289" max="1289" width="14.710937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7109375" style="21" customWidth="1"/>
    <col min="1544" max="1544" width="13.85546875" style="21" customWidth="1"/>
    <col min="1545" max="1545" width="14.710937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7109375" style="21" customWidth="1"/>
    <col min="1800" max="1800" width="13.85546875" style="21" customWidth="1"/>
    <col min="1801" max="1801" width="14.710937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7109375" style="21" customWidth="1"/>
    <col min="2056" max="2056" width="13.85546875" style="21" customWidth="1"/>
    <col min="2057" max="2057" width="14.710937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7109375" style="21" customWidth="1"/>
    <col min="2312" max="2312" width="13.85546875" style="21" customWidth="1"/>
    <col min="2313" max="2313" width="14.710937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7109375" style="21" customWidth="1"/>
    <col min="2568" max="2568" width="13.85546875" style="21" customWidth="1"/>
    <col min="2569" max="2569" width="14.710937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7109375" style="21" customWidth="1"/>
    <col min="2824" max="2824" width="13.85546875" style="21" customWidth="1"/>
    <col min="2825" max="2825" width="14.710937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7109375" style="21" customWidth="1"/>
    <col min="3080" max="3080" width="13.85546875" style="21" customWidth="1"/>
    <col min="3081" max="3081" width="14.710937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7109375" style="21" customWidth="1"/>
    <col min="3336" max="3336" width="13.85546875" style="21" customWidth="1"/>
    <col min="3337" max="3337" width="14.710937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7109375" style="21" customWidth="1"/>
    <col min="3592" max="3592" width="13.85546875" style="21" customWidth="1"/>
    <col min="3593" max="3593" width="14.710937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7109375" style="21" customWidth="1"/>
    <col min="3848" max="3848" width="13.85546875" style="21" customWidth="1"/>
    <col min="3849" max="3849" width="14.710937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7109375" style="21" customWidth="1"/>
    <col min="4104" max="4104" width="13.85546875" style="21" customWidth="1"/>
    <col min="4105" max="4105" width="14.710937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7109375" style="21" customWidth="1"/>
    <col min="4360" max="4360" width="13.85546875" style="21" customWidth="1"/>
    <col min="4361" max="4361" width="14.710937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7109375" style="21" customWidth="1"/>
    <col min="4616" max="4616" width="13.85546875" style="21" customWidth="1"/>
    <col min="4617" max="4617" width="14.710937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7109375" style="21" customWidth="1"/>
    <col min="4872" max="4872" width="13.85546875" style="21" customWidth="1"/>
    <col min="4873" max="4873" width="14.710937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7109375" style="21" customWidth="1"/>
    <col min="5128" max="5128" width="13.85546875" style="21" customWidth="1"/>
    <col min="5129" max="5129" width="14.710937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7109375" style="21" customWidth="1"/>
    <col min="5384" max="5384" width="13.85546875" style="21" customWidth="1"/>
    <col min="5385" max="5385" width="14.710937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7109375" style="21" customWidth="1"/>
    <col min="5640" max="5640" width="13.85546875" style="21" customWidth="1"/>
    <col min="5641" max="5641" width="14.710937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7109375" style="21" customWidth="1"/>
    <col min="5896" max="5896" width="13.85546875" style="21" customWidth="1"/>
    <col min="5897" max="5897" width="14.710937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7109375" style="21" customWidth="1"/>
    <col min="6152" max="6152" width="13.85546875" style="21" customWidth="1"/>
    <col min="6153" max="6153" width="14.710937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7109375" style="21" customWidth="1"/>
    <col min="6408" max="6408" width="13.85546875" style="21" customWidth="1"/>
    <col min="6409" max="6409" width="14.710937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7109375" style="21" customWidth="1"/>
    <col min="6664" max="6664" width="13.85546875" style="21" customWidth="1"/>
    <col min="6665" max="6665" width="14.710937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7109375" style="21" customWidth="1"/>
    <col min="6920" max="6920" width="13.85546875" style="21" customWidth="1"/>
    <col min="6921" max="6921" width="14.710937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7109375" style="21" customWidth="1"/>
    <col min="7176" max="7176" width="13.85546875" style="21" customWidth="1"/>
    <col min="7177" max="7177" width="14.710937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7109375" style="21" customWidth="1"/>
    <col min="7432" max="7432" width="13.85546875" style="21" customWidth="1"/>
    <col min="7433" max="7433" width="14.710937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7109375" style="21" customWidth="1"/>
    <col min="7688" max="7688" width="13.85546875" style="21" customWidth="1"/>
    <col min="7689" max="7689" width="14.710937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7109375" style="21" customWidth="1"/>
    <col min="7944" max="7944" width="13.85546875" style="21" customWidth="1"/>
    <col min="7945" max="7945" width="14.710937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7109375" style="21" customWidth="1"/>
    <col min="8200" max="8200" width="13.85546875" style="21" customWidth="1"/>
    <col min="8201" max="8201" width="14.710937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7109375" style="21" customWidth="1"/>
    <col min="8456" max="8456" width="13.85546875" style="21" customWidth="1"/>
    <col min="8457" max="8457" width="14.710937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7109375" style="21" customWidth="1"/>
    <col min="8712" max="8712" width="13.85546875" style="21" customWidth="1"/>
    <col min="8713" max="8713" width="14.710937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7109375" style="21" customWidth="1"/>
    <col min="8968" max="8968" width="13.85546875" style="21" customWidth="1"/>
    <col min="8969" max="8969" width="14.710937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7109375" style="21" customWidth="1"/>
    <col min="9224" max="9224" width="13.85546875" style="21" customWidth="1"/>
    <col min="9225" max="9225" width="14.710937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7109375" style="21" customWidth="1"/>
    <col min="9480" max="9480" width="13.85546875" style="21" customWidth="1"/>
    <col min="9481" max="9481" width="14.710937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7109375" style="21" customWidth="1"/>
    <col min="9736" max="9736" width="13.85546875" style="21" customWidth="1"/>
    <col min="9737" max="9737" width="14.710937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7109375" style="21" customWidth="1"/>
    <col min="9992" max="9992" width="13.85546875" style="21" customWidth="1"/>
    <col min="9993" max="9993" width="14.710937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7109375" style="21" customWidth="1"/>
    <col min="10248" max="10248" width="13.85546875" style="21" customWidth="1"/>
    <col min="10249" max="10249" width="14.710937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7109375" style="21" customWidth="1"/>
    <col min="10504" max="10504" width="13.85546875" style="21" customWidth="1"/>
    <col min="10505" max="10505" width="14.710937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7109375" style="21" customWidth="1"/>
    <col min="10760" max="10760" width="13.85546875" style="21" customWidth="1"/>
    <col min="10761" max="10761" width="14.710937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7109375" style="21" customWidth="1"/>
    <col min="11016" max="11016" width="13.85546875" style="21" customWidth="1"/>
    <col min="11017" max="11017" width="14.710937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7109375" style="21" customWidth="1"/>
    <col min="11272" max="11272" width="13.85546875" style="21" customWidth="1"/>
    <col min="11273" max="11273" width="14.710937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7109375" style="21" customWidth="1"/>
    <col min="11528" max="11528" width="13.85546875" style="21" customWidth="1"/>
    <col min="11529" max="11529" width="14.710937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7109375" style="21" customWidth="1"/>
    <col min="11784" max="11784" width="13.85546875" style="21" customWidth="1"/>
    <col min="11785" max="11785" width="14.710937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7109375" style="21" customWidth="1"/>
    <col min="12040" max="12040" width="13.85546875" style="21" customWidth="1"/>
    <col min="12041" max="12041" width="14.710937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7109375" style="21" customWidth="1"/>
    <col min="12296" max="12296" width="13.85546875" style="21" customWidth="1"/>
    <col min="12297" max="12297" width="14.710937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7109375" style="21" customWidth="1"/>
    <col min="12552" max="12552" width="13.85546875" style="21" customWidth="1"/>
    <col min="12553" max="12553" width="14.710937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7109375" style="21" customWidth="1"/>
    <col min="12808" max="12808" width="13.85546875" style="21" customWidth="1"/>
    <col min="12809" max="12809" width="14.710937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7109375" style="21" customWidth="1"/>
    <col min="13064" max="13064" width="13.85546875" style="21" customWidth="1"/>
    <col min="13065" max="13065" width="14.710937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7109375" style="21" customWidth="1"/>
    <col min="13320" max="13320" width="13.85546875" style="21" customWidth="1"/>
    <col min="13321" max="13321" width="14.710937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7109375" style="21" customWidth="1"/>
    <col min="13576" max="13576" width="13.85546875" style="21" customWidth="1"/>
    <col min="13577" max="13577" width="14.710937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7109375" style="21" customWidth="1"/>
    <col min="13832" max="13832" width="13.85546875" style="21" customWidth="1"/>
    <col min="13833" max="13833" width="14.710937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7109375" style="21" customWidth="1"/>
    <col min="14088" max="14088" width="13.85546875" style="21" customWidth="1"/>
    <col min="14089" max="14089" width="14.710937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7109375" style="21" customWidth="1"/>
    <col min="14344" max="14344" width="13.85546875" style="21" customWidth="1"/>
    <col min="14345" max="14345" width="14.710937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7109375" style="21" customWidth="1"/>
    <col min="14600" max="14600" width="13.85546875" style="21" customWidth="1"/>
    <col min="14601" max="14601" width="14.710937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7109375" style="21" customWidth="1"/>
    <col min="14856" max="14856" width="13.85546875" style="21" customWidth="1"/>
    <col min="14857" max="14857" width="14.710937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7109375" style="21" customWidth="1"/>
    <col min="15112" max="15112" width="13.85546875" style="21" customWidth="1"/>
    <col min="15113" max="15113" width="14.710937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7109375" style="21" customWidth="1"/>
    <col min="15368" max="15368" width="13.85546875" style="21" customWidth="1"/>
    <col min="15369" max="15369" width="14.710937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7109375" style="21" customWidth="1"/>
    <col min="15624" max="15624" width="13.85546875" style="21" customWidth="1"/>
    <col min="15625" max="15625" width="14.710937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7109375" style="21" customWidth="1"/>
    <col min="15880" max="15880" width="13.85546875" style="21" customWidth="1"/>
    <col min="15881" max="15881" width="14.710937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7109375" style="21" customWidth="1"/>
    <col min="16136" max="16136" width="13.85546875" style="21" customWidth="1"/>
    <col min="16137" max="16137" width="14.710937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10.25" customHeight="1" x14ac:dyDescent="0.2">
      <c r="G1" s="22"/>
      <c r="H1" s="80" t="s">
        <v>90</v>
      </c>
      <c r="I1" s="80"/>
      <c r="J1" s="80"/>
      <c r="K1" s="80"/>
      <c r="L1" s="80"/>
    </row>
    <row r="3" spans="1:13" ht="117.75" customHeight="1" x14ac:dyDescent="0.2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21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83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92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67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C23</f>
        <v>9.0000000000000011E-2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59127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C24</f>
        <v>9.0000000000000011E-2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59127</v>
      </c>
      <c r="K16" s="25"/>
      <c r="L16" s="25"/>
      <c r="M16" s="25"/>
    </row>
    <row r="17" spans="2:24" ht="21.75" customHeight="1" x14ac:dyDescent="0.2">
      <c r="B17" s="69">
        <v>2025</v>
      </c>
      <c r="C17" s="70"/>
      <c r="D17" s="31">
        <f>C25</f>
        <v>9.0000000000000011E-2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59127</v>
      </c>
      <c r="K17" s="25"/>
      <c r="L17" s="25"/>
      <c r="M17" s="25"/>
    </row>
    <row r="18" spans="2:24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24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24" ht="15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25"/>
      <c r="L20" s="25"/>
      <c r="M20" s="25"/>
    </row>
    <row r="21" spans="2:24" ht="14.25" x14ac:dyDescent="0.2">
      <c r="B21" s="25"/>
      <c r="C21" s="36"/>
      <c r="D21" s="36"/>
      <c r="E21" s="36"/>
      <c r="F21" s="36"/>
      <c r="G21" s="37"/>
      <c r="H21" s="36"/>
      <c r="I21" s="37" t="s">
        <v>93</v>
      </c>
      <c r="J21" s="25"/>
      <c r="K21" s="25"/>
      <c r="L21" s="25"/>
      <c r="M21" s="25"/>
    </row>
    <row r="22" spans="2:24" ht="69" customHeight="1" x14ac:dyDescent="0.2">
      <c r="B22" s="30" t="s">
        <v>94</v>
      </c>
      <c r="C22" s="28" t="s">
        <v>47</v>
      </c>
      <c r="D22" s="39"/>
      <c r="E22" s="40" t="s">
        <v>95</v>
      </c>
      <c r="F22" s="28" t="s">
        <v>41</v>
      </c>
      <c r="G22" s="28" t="s">
        <v>49</v>
      </c>
      <c r="H22" s="28" t="s">
        <v>41</v>
      </c>
      <c r="I22" s="28" t="s">
        <v>50</v>
      </c>
      <c r="J22" s="41"/>
      <c r="K22" s="25"/>
      <c r="L22" s="25"/>
      <c r="M22" s="25"/>
    </row>
    <row r="23" spans="2:24" ht="21.75" customHeight="1" x14ac:dyDescent="0.2">
      <c r="B23" s="33">
        <f>B15</f>
        <v>2023</v>
      </c>
      <c r="C23" s="31">
        <f>ROUND(E23*G23/I23,2)-0.01</f>
        <v>9.0000000000000011E-2</v>
      </c>
      <c r="D23" s="32" t="s">
        <v>51</v>
      </c>
      <c r="E23" s="33">
        <v>1</v>
      </c>
      <c r="F23" s="32" t="s">
        <v>44</v>
      </c>
      <c r="G23" s="32">
        <v>2434</v>
      </c>
      <c r="H23" s="33" t="s">
        <v>52</v>
      </c>
      <c r="I23" s="32">
        <v>25386</v>
      </c>
      <c r="J23" s="41"/>
      <c r="K23" s="25"/>
      <c r="L23" s="25"/>
      <c r="M23" s="25"/>
    </row>
    <row r="24" spans="2:24" ht="26.25" customHeight="1" x14ac:dyDescent="0.2">
      <c r="B24" s="33">
        <f>B16</f>
        <v>2024</v>
      </c>
      <c r="C24" s="31">
        <f>ROUND(E24*G24/I24,2)-0.01</f>
        <v>9.0000000000000011E-2</v>
      </c>
      <c r="D24" s="32" t="s">
        <v>51</v>
      </c>
      <c r="E24" s="33">
        <v>1</v>
      </c>
      <c r="F24" s="32" t="s">
        <v>44</v>
      </c>
      <c r="G24" s="32">
        <v>2434</v>
      </c>
      <c r="H24" s="33" t="s">
        <v>52</v>
      </c>
      <c r="I24" s="32">
        <v>25386</v>
      </c>
      <c r="J24" s="41"/>
      <c r="K24" s="25"/>
      <c r="L24" s="25"/>
      <c r="M24" s="25"/>
    </row>
    <row r="25" spans="2:24" ht="30" customHeight="1" x14ac:dyDescent="0.2">
      <c r="B25" s="33">
        <f>B17</f>
        <v>2025</v>
      </c>
      <c r="C25" s="31">
        <f>ROUND(E25*G25/I25,2)-0.01</f>
        <v>9.0000000000000011E-2</v>
      </c>
      <c r="D25" s="32" t="s">
        <v>51</v>
      </c>
      <c r="E25" s="33">
        <v>1</v>
      </c>
      <c r="F25" s="32" t="s">
        <v>44</v>
      </c>
      <c r="G25" s="32">
        <v>2434</v>
      </c>
      <c r="H25" s="33" t="s">
        <v>52</v>
      </c>
      <c r="I25" s="32">
        <v>25386</v>
      </c>
      <c r="J25" s="41"/>
      <c r="K25" s="24"/>
      <c r="L25" s="24"/>
      <c r="M25" s="24"/>
      <c r="N25" s="42"/>
      <c r="O25" s="42"/>
      <c r="Q25" s="48"/>
      <c r="R25" s="48"/>
      <c r="S25" s="48"/>
      <c r="T25" s="48"/>
      <c r="U25" s="48"/>
      <c r="V25" s="48"/>
      <c r="W25" s="48"/>
      <c r="X25" s="48"/>
    </row>
    <row r="26" spans="2:24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  <c r="Q26" s="48"/>
      <c r="R26" s="48"/>
      <c r="S26" s="48"/>
      <c r="T26" s="48"/>
      <c r="U26" s="48"/>
      <c r="V26" s="48"/>
      <c r="W26" s="48"/>
      <c r="X26" s="48"/>
    </row>
    <row r="27" spans="2:24" ht="14.25" x14ac:dyDescent="0.2">
      <c r="B27" s="41"/>
      <c r="C27" s="43"/>
      <c r="D27" s="41"/>
      <c r="E27" s="44"/>
      <c r="F27" s="44"/>
      <c r="G27" s="41"/>
      <c r="H27" s="44" t="s">
        <v>38</v>
      </c>
      <c r="I27" s="45"/>
      <c r="J27" s="41"/>
      <c r="K27" s="25"/>
      <c r="L27" s="25"/>
      <c r="M27" s="25"/>
      <c r="Q27" s="48"/>
      <c r="R27" s="48"/>
      <c r="S27" s="48"/>
      <c r="T27" s="48"/>
      <c r="U27" s="48"/>
      <c r="V27" s="48"/>
      <c r="W27" s="48"/>
      <c r="X27" s="48"/>
    </row>
    <row r="28" spans="2:24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  <c r="Q28" s="48"/>
      <c r="R28" s="48"/>
      <c r="S28" s="48"/>
      <c r="T28" s="48"/>
      <c r="U28" s="48"/>
      <c r="V28" s="48"/>
      <c r="W28" s="48"/>
      <c r="X28" s="48"/>
    </row>
    <row r="29" spans="2:24" ht="15.75" x14ac:dyDescent="0.25">
      <c r="B29" s="46" t="s">
        <v>56</v>
      </c>
      <c r="C29" s="46"/>
      <c r="D29" s="46"/>
      <c r="E29" s="46"/>
      <c r="F29" s="49">
        <f>J15</f>
        <v>59127</v>
      </c>
      <c r="G29" s="49">
        <f>J16</f>
        <v>59127</v>
      </c>
      <c r="H29" s="49">
        <f>J17</f>
        <v>59127</v>
      </c>
      <c r="I29" s="48"/>
      <c r="J29" s="48"/>
      <c r="K29" s="25"/>
      <c r="L29" s="25"/>
      <c r="M29" s="25"/>
      <c r="Q29" s="48"/>
      <c r="R29" s="48"/>
      <c r="S29" s="48"/>
      <c r="T29" s="48"/>
      <c r="U29" s="48"/>
      <c r="V29" s="48"/>
      <c r="W29" s="48"/>
      <c r="X29" s="48"/>
    </row>
    <row r="30" spans="2:24" ht="15.75" x14ac:dyDescent="0.25">
      <c r="B30" s="46"/>
      <c r="C30" s="46"/>
      <c r="D30" s="46"/>
      <c r="E30" s="46"/>
      <c r="F30" s="49"/>
      <c r="G30" s="49"/>
      <c r="H30" s="50"/>
      <c r="I30" s="48"/>
      <c r="J30" s="48"/>
      <c r="K30" s="25"/>
      <c r="L30" s="25"/>
      <c r="M30" s="25"/>
      <c r="Q30" s="48"/>
      <c r="R30" s="48"/>
      <c r="S30" s="48"/>
      <c r="T30" s="48"/>
      <c r="U30" s="48"/>
      <c r="V30" s="48"/>
      <c r="W30" s="48"/>
      <c r="X30" s="48"/>
    </row>
    <row r="31" spans="2:24" ht="31.5" customHeight="1" x14ac:dyDescent="0.25">
      <c r="B31" s="77" t="s">
        <v>71</v>
      </c>
      <c r="C31" s="78"/>
      <c r="D31" s="78"/>
      <c r="E31" s="79"/>
      <c r="F31" s="49">
        <f>ROUND(F29/1.043/12,0)</f>
        <v>4724</v>
      </c>
      <c r="G31" s="49">
        <f>ROUND(G29/1.043/12,0)</f>
        <v>4724</v>
      </c>
      <c r="H31" s="49">
        <f>ROUND(H29/1.043/12,0)</f>
        <v>4724</v>
      </c>
      <c r="I31" s="48"/>
      <c r="J31" s="48"/>
    </row>
    <row r="32" spans="2:24" ht="34.5" customHeight="1" x14ac:dyDescent="0.2">
      <c r="B32" s="48"/>
      <c r="C32" s="48"/>
      <c r="D32" s="48"/>
      <c r="E32" s="48"/>
      <c r="F32" s="48"/>
      <c r="G32" s="48"/>
      <c r="H32" s="48"/>
      <c r="I32" s="48"/>
      <c r="J32" s="58"/>
    </row>
    <row r="33" spans="1:12" x14ac:dyDescent="0.2">
      <c r="B33" s="48"/>
      <c r="C33" s="48"/>
      <c r="D33" s="48"/>
      <c r="E33" s="48"/>
      <c r="F33" s="48"/>
      <c r="G33" s="48"/>
      <c r="H33" s="48"/>
      <c r="I33" s="48"/>
      <c r="J33" s="58"/>
    </row>
    <row r="35" spans="1:12" ht="36.75" customHeight="1" x14ac:dyDescent="0.2">
      <c r="A35" s="76" t="s">
        <v>96</v>
      </c>
      <c r="B35" s="76"/>
      <c r="C35" s="76"/>
      <c r="D35" s="76"/>
      <c r="E35" s="51"/>
      <c r="F35" s="51"/>
      <c r="G35" s="51"/>
      <c r="H35" s="51"/>
      <c r="I35" s="76" t="s">
        <v>59</v>
      </c>
      <c r="J35" s="76"/>
      <c r="K35" s="76"/>
      <c r="L35" s="51"/>
    </row>
    <row r="36" spans="1:12" ht="15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 x14ac:dyDescent="0.2">
      <c r="B37" s="51"/>
      <c r="C37" s="76" t="s">
        <v>73</v>
      </c>
      <c r="D37" s="76"/>
      <c r="E37" s="76"/>
      <c r="F37" s="76"/>
      <c r="G37" s="51"/>
      <c r="H37" s="51"/>
      <c r="I37" s="51"/>
      <c r="J37" s="51"/>
      <c r="K37" s="76" t="s">
        <v>61</v>
      </c>
      <c r="L37" s="76"/>
    </row>
    <row r="39" spans="1:12" x14ac:dyDescent="0.2">
      <c r="C39" s="21" t="s">
        <v>62</v>
      </c>
      <c r="I39" s="21" t="s">
        <v>62</v>
      </c>
    </row>
    <row r="40" spans="1:12" ht="48.75" customHeight="1" x14ac:dyDescent="0.2"/>
    <row r="41" spans="1:12" ht="15" x14ac:dyDescent="0.2">
      <c r="B41" s="76"/>
      <c r="C41" s="76"/>
      <c r="D41" s="76"/>
      <c r="E41" s="76"/>
    </row>
    <row r="42" spans="1:12" ht="15" x14ac:dyDescent="0.2">
      <c r="B42" s="76"/>
      <c r="C42" s="76"/>
      <c r="D42" s="76"/>
      <c r="E42" s="76"/>
    </row>
    <row r="43" spans="1:12" ht="15" x14ac:dyDescent="0.2">
      <c r="B43" s="51"/>
      <c r="C43" s="51"/>
      <c r="D43" s="76"/>
      <c r="E43" s="76"/>
    </row>
  </sheetData>
  <mergeCells count="16">
    <mergeCell ref="B41:E41"/>
    <mergeCell ref="B42:E42"/>
    <mergeCell ref="D43:E43"/>
    <mergeCell ref="B17:C17"/>
    <mergeCell ref="B19:J19"/>
    <mergeCell ref="B31:E31"/>
    <mergeCell ref="A35:D35"/>
    <mergeCell ref="I35:K35"/>
    <mergeCell ref="C37:F37"/>
    <mergeCell ref="K37:L37"/>
    <mergeCell ref="B16:C16"/>
    <mergeCell ref="H1:L1"/>
    <mergeCell ref="A3:L3"/>
    <mergeCell ref="C12:K12"/>
    <mergeCell ref="B14:C14"/>
    <mergeCell ref="B15:C15"/>
  </mergeCells>
  <pageMargins left="0.75" right="0.75" top="1" bottom="1" header="0.5" footer="0.5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28" zoomScaleNormal="100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7109375" style="21" customWidth="1"/>
    <col min="8" max="8" width="13.85546875" style="21" customWidth="1"/>
    <col min="9" max="9" width="14.710937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7109375" style="21" customWidth="1"/>
    <col min="264" max="264" width="13.85546875" style="21" customWidth="1"/>
    <col min="265" max="265" width="14.710937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7109375" style="21" customWidth="1"/>
    <col min="520" max="520" width="13.85546875" style="21" customWidth="1"/>
    <col min="521" max="521" width="14.710937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7109375" style="21" customWidth="1"/>
    <col min="776" max="776" width="13.85546875" style="21" customWidth="1"/>
    <col min="777" max="777" width="14.710937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7109375" style="21" customWidth="1"/>
    <col min="1032" max="1032" width="13.85546875" style="21" customWidth="1"/>
    <col min="1033" max="1033" width="14.710937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7109375" style="21" customWidth="1"/>
    <col min="1288" max="1288" width="13.85546875" style="21" customWidth="1"/>
    <col min="1289" max="1289" width="14.710937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7109375" style="21" customWidth="1"/>
    <col min="1544" max="1544" width="13.85546875" style="21" customWidth="1"/>
    <col min="1545" max="1545" width="14.710937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7109375" style="21" customWidth="1"/>
    <col min="1800" max="1800" width="13.85546875" style="21" customWidth="1"/>
    <col min="1801" max="1801" width="14.710937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7109375" style="21" customWidth="1"/>
    <col min="2056" max="2056" width="13.85546875" style="21" customWidth="1"/>
    <col min="2057" max="2057" width="14.710937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7109375" style="21" customWidth="1"/>
    <col min="2312" max="2312" width="13.85546875" style="21" customWidth="1"/>
    <col min="2313" max="2313" width="14.710937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7109375" style="21" customWidth="1"/>
    <col min="2568" max="2568" width="13.85546875" style="21" customWidth="1"/>
    <col min="2569" max="2569" width="14.710937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7109375" style="21" customWidth="1"/>
    <col min="2824" max="2824" width="13.85546875" style="21" customWidth="1"/>
    <col min="2825" max="2825" width="14.710937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7109375" style="21" customWidth="1"/>
    <col min="3080" max="3080" width="13.85546875" style="21" customWidth="1"/>
    <col min="3081" max="3081" width="14.710937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7109375" style="21" customWidth="1"/>
    <col min="3336" max="3336" width="13.85546875" style="21" customWidth="1"/>
    <col min="3337" max="3337" width="14.710937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7109375" style="21" customWidth="1"/>
    <col min="3592" max="3592" width="13.85546875" style="21" customWidth="1"/>
    <col min="3593" max="3593" width="14.710937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7109375" style="21" customWidth="1"/>
    <col min="3848" max="3848" width="13.85546875" style="21" customWidth="1"/>
    <col min="3849" max="3849" width="14.710937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7109375" style="21" customWidth="1"/>
    <col min="4104" max="4104" width="13.85546875" style="21" customWidth="1"/>
    <col min="4105" max="4105" width="14.710937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7109375" style="21" customWidth="1"/>
    <col min="4360" max="4360" width="13.85546875" style="21" customWidth="1"/>
    <col min="4361" max="4361" width="14.710937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7109375" style="21" customWidth="1"/>
    <col min="4616" max="4616" width="13.85546875" style="21" customWidth="1"/>
    <col min="4617" max="4617" width="14.710937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7109375" style="21" customWidth="1"/>
    <col min="4872" max="4872" width="13.85546875" style="21" customWidth="1"/>
    <col min="4873" max="4873" width="14.710937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7109375" style="21" customWidth="1"/>
    <col min="5128" max="5128" width="13.85546875" style="21" customWidth="1"/>
    <col min="5129" max="5129" width="14.710937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7109375" style="21" customWidth="1"/>
    <col min="5384" max="5384" width="13.85546875" style="21" customWidth="1"/>
    <col min="5385" max="5385" width="14.710937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7109375" style="21" customWidth="1"/>
    <col min="5640" max="5640" width="13.85546875" style="21" customWidth="1"/>
    <col min="5641" max="5641" width="14.710937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7109375" style="21" customWidth="1"/>
    <col min="5896" max="5896" width="13.85546875" style="21" customWidth="1"/>
    <col min="5897" max="5897" width="14.710937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7109375" style="21" customWidth="1"/>
    <col min="6152" max="6152" width="13.85546875" style="21" customWidth="1"/>
    <col min="6153" max="6153" width="14.710937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7109375" style="21" customWidth="1"/>
    <col min="6408" max="6408" width="13.85546875" style="21" customWidth="1"/>
    <col min="6409" max="6409" width="14.710937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7109375" style="21" customWidth="1"/>
    <col min="6664" max="6664" width="13.85546875" style="21" customWidth="1"/>
    <col min="6665" max="6665" width="14.710937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7109375" style="21" customWidth="1"/>
    <col min="6920" max="6920" width="13.85546875" style="21" customWidth="1"/>
    <col min="6921" max="6921" width="14.710937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7109375" style="21" customWidth="1"/>
    <col min="7176" max="7176" width="13.85546875" style="21" customWidth="1"/>
    <col min="7177" max="7177" width="14.710937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7109375" style="21" customWidth="1"/>
    <col min="7432" max="7432" width="13.85546875" style="21" customWidth="1"/>
    <col min="7433" max="7433" width="14.710937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7109375" style="21" customWidth="1"/>
    <col min="7688" max="7688" width="13.85546875" style="21" customWidth="1"/>
    <col min="7689" max="7689" width="14.710937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7109375" style="21" customWidth="1"/>
    <col min="7944" max="7944" width="13.85546875" style="21" customWidth="1"/>
    <col min="7945" max="7945" width="14.710937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7109375" style="21" customWidth="1"/>
    <col min="8200" max="8200" width="13.85546875" style="21" customWidth="1"/>
    <col min="8201" max="8201" width="14.710937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7109375" style="21" customWidth="1"/>
    <col min="8456" max="8456" width="13.85546875" style="21" customWidth="1"/>
    <col min="8457" max="8457" width="14.710937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7109375" style="21" customWidth="1"/>
    <col min="8712" max="8712" width="13.85546875" style="21" customWidth="1"/>
    <col min="8713" max="8713" width="14.710937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7109375" style="21" customWidth="1"/>
    <col min="8968" max="8968" width="13.85546875" style="21" customWidth="1"/>
    <col min="8969" max="8969" width="14.710937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7109375" style="21" customWidth="1"/>
    <col min="9224" max="9224" width="13.85546875" style="21" customWidth="1"/>
    <col min="9225" max="9225" width="14.710937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7109375" style="21" customWidth="1"/>
    <col min="9480" max="9480" width="13.85546875" style="21" customWidth="1"/>
    <col min="9481" max="9481" width="14.710937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7109375" style="21" customWidth="1"/>
    <col min="9736" max="9736" width="13.85546875" style="21" customWidth="1"/>
    <col min="9737" max="9737" width="14.710937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7109375" style="21" customWidth="1"/>
    <col min="9992" max="9992" width="13.85546875" style="21" customWidth="1"/>
    <col min="9993" max="9993" width="14.710937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7109375" style="21" customWidth="1"/>
    <col min="10248" max="10248" width="13.85546875" style="21" customWidth="1"/>
    <col min="10249" max="10249" width="14.710937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7109375" style="21" customWidth="1"/>
    <col min="10504" max="10504" width="13.85546875" style="21" customWidth="1"/>
    <col min="10505" max="10505" width="14.710937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7109375" style="21" customWidth="1"/>
    <col min="10760" max="10760" width="13.85546875" style="21" customWidth="1"/>
    <col min="10761" max="10761" width="14.710937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7109375" style="21" customWidth="1"/>
    <col min="11016" max="11016" width="13.85546875" style="21" customWidth="1"/>
    <col min="11017" max="11017" width="14.710937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7109375" style="21" customWidth="1"/>
    <col min="11272" max="11272" width="13.85546875" style="21" customWidth="1"/>
    <col min="11273" max="11273" width="14.710937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7109375" style="21" customWidth="1"/>
    <col min="11528" max="11528" width="13.85546875" style="21" customWidth="1"/>
    <col min="11529" max="11529" width="14.710937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7109375" style="21" customWidth="1"/>
    <col min="11784" max="11784" width="13.85546875" style="21" customWidth="1"/>
    <col min="11785" max="11785" width="14.710937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7109375" style="21" customWidth="1"/>
    <col min="12040" max="12040" width="13.85546875" style="21" customWidth="1"/>
    <col min="12041" max="12041" width="14.710937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7109375" style="21" customWidth="1"/>
    <col min="12296" max="12296" width="13.85546875" style="21" customWidth="1"/>
    <col min="12297" max="12297" width="14.710937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7109375" style="21" customWidth="1"/>
    <col min="12552" max="12552" width="13.85546875" style="21" customWidth="1"/>
    <col min="12553" max="12553" width="14.710937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7109375" style="21" customWidth="1"/>
    <col min="12808" max="12808" width="13.85546875" style="21" customWidth="1"/>
    <col min="12809" max="12809" width="14.710937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7109375" style="21" customWidth="1"/>
    <col min="13064" max="13064" width="13.85546875" style="21" customWidth="1"/>
    <col min="13065" max="13065" width="14.710937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7109375" style="21" customWidth="1"/>
    <col min="13320" max="13320" width="13.85546875" style="21" customWidth="1"/>
    <col min="13321" max="13321" width="14.710937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7109375" style="21" customWidth="1"/>
    <col min="13576" max="13576" width="13.85546875" style="21" customWidth="1"/>
    <col min="13577" max="13577" width="14.710937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7109375" style="21" customWidth="1"/>
    <col min="13832" max="13832" width="13.85546875" style="21" customWidth="1"/>
    <col min="13833" max="13833" width="14.710937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7109375" style="21" customWidth="1"/>
    <col min="14088" max="14088" width="13.85546875" style="21" customWidth="1"/>
    <col min="14089" max="14089" width="14.710937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7109375" style="21" customWidth="1"/>
    <col min="14344" max="14344" width="13.85546875" style="21" customWidth="1"/>
    <col min="14345" max="14345" width="14.710937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7109375" style="21" customWidth="1"/>
    <col min="14600" max="14600" width="13.85546875" style="21" customWidth="1"/>
    <col min="14601" max="14601" width="14.710937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7109375" style="21" customWidth="1"/>
    <col min="14856" max="14856" width="13.85546875" style="21" customWidth="1"/>
    <col min="14857" max="14857" width="14.710937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7109375" style="21" customWidth="1"/>
    <col min="15112" max="15112" width="13.85546875" style="21" customWidth="1"/>
    <col min="15113" max="15113" width="14.710937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7109375" style="21" customWidth="1"/>
    <col min="15368" max="15368" width="13.85546875" style="21" customWidth="1"/>
    <col min="15369" max="15369" width="14.710937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7109375" style="21" customWidth="1"/>
    <col min="15624" max="15624" width="13.85546875" style="21" customWidth="1"/>
    <col min="15625" max="15625" width="14.710937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7109375" style="21" customWidth="1"/>
    <col min="15880" max="15880" width="13.85546875" style="21" customWidth="1"/>
    <col min="15881" max="15881" width="14.710937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7109375" style="21" customWidth="1"/>
    <col min="16136" max="16136" width="13.85546875" style="21" customWidth="1"/>
    <col min="16137" max="16137" width="14.710937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98.25" customHeight="1" x14ac:dyDescent="0.2">
      <c r="H1" s="80" t="s">
        <v>78</v>
      </c>
      <c r="I1" s="80"/>
      <c r="J1" s="80"/>
      <c r="K1" s="80"/>
      <c r="L1" s="80"/>
    </row>
    <row r="3" spans="1:13" ht="117.75" customHeight="1" x14ac:dyDescent="0.2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3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34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42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C23</f>
        <v>0.1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ROUND(D15*F15*H15,0)</f>
        <v>65697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C24</f>
        <v>0.1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ROUND(D16*F16*H16,0)</f>
        <v>65697</v>
      </c>
      <c r="K16" s="25"/>
      <c r="L16" s="25"/>
      <c r="M16" s="25"/>
    </row>
    <row r="17" spans="2:15" ht="21.75" customHeight="1" x14ac:dyDescent="0.2">
      <c r="B17" s="69">
        <v>2025</v>
      </c>
      <c r="C17" s="70"/>
      <c r="D17" s="31">
        <f>C25</f>
        <v>0.1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ROUND(D17*F17*H17,0)</f>
        <v>65697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5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25"/>
      <c r="L20" s="25"/>
      <c r="M20" s="25"/>
    </row>
    <row r="21" spans="2:15" ht="14.25" x14ac:dyDescent="0.2">
      <c r="B21" s="25"/>
      <c r="C21" s="36"/>
      <c r="D21" s="36"/>
      <c r="E21" s="36"/>
      <c r="F21" s="36"/>
      <c r="G21" s="37"/>
      <c r="H21" s="36"/>
      <c r="I21" s="37" t="s">
        <v>46</v>
      </c>
      <c r="J21" s="25"/>
      <c r="K21" s="25"/>
      <c r="L21" s="25"/>
      <c r="M21" s="25"/>
    </row>
    <row r="22" spans="2:15" ht="69" customHeight="1" x14ac:dyDescent="0.2">
      <c r="B22" s="38" t="s">
        <v>39</v>
      </c>
      <c r="C22" s="28" t="s">
        <v>47</v>
      </c>
      <c r="D22" s="39"/>
      <c r="E22" s="40" t="s">
        <v>48</v>
      </c>
      <c r="F22" s="28" t="s">
        <v>41</v>
      </c>
      <c r="G22" s="28" t="s">
        <v>49</v>
      </c>
      <c r="H22" s="28" t="s">
        <v>41</v>
      </c>
      <c r="I22" s="28" t="s">
        <v>50</v>
      </c>
      <c r="J22" s="41"/>
      <c r="K22" s="25"/>
      <c r="L22" s="25"/>
      <c r="M22" s="25"/>
    </row>
    <row r="23" spans="2:15" ht="21.75" customHeight="1" x14ac:dyDescent="0.2">
      <c r="B23" s="33">
        <f>B15</f>
        <v>2023</v>
      </c>
      <c r="C23" s="31">
        <v>0.1</v>
      </c>
      <c r="D23" s="32" t="s">
        <v>51</v>
      </c>
      <c r="E23" s="33">
        <v>1</v>
      </c>
      <c r="F23" s="32" t="s">
        <v>44</v>
      </c>
      <c r="G23" s="32">
        <v>2434</v>
      </c>
      <c r="H23" s="33" t="s">
        <v>52</v>
      </c>
      <c r="I23" s="32">
        <v>25386</v>
      </c>
      <c r="J23" s="41"/>
      <c r="K23" s="25"/>
      <c r="L23" s="25"/>
      <c r="M23" s="25"/>
    </row>
    <row r="24" spans="2:15" ht="26.25" customHeight="1" x14ac:dyDescent="0.2">
      <c r="B24" s="33">
        <f>B16</f>
        <v>2024</v>
      </c>
      <c r="C24" s="31">
        <v>0.1</v>
      </c>
      <c r="D24" s="32" t="s">
        <v>51</v>
      </c>
      <c r="E24" s="33">
        <v>1</v>
      </c>
      <c r="F24" s="32" t="s">
        <v>44</v>
      </c>
      <c r="G24" s="32">
        <v>2434</v>
      </c>
      <c r="H24" s="33" t="s">
        <v>52</v>
      </c>
      <c r="I24" s="32">
        <v>25386</v>
      </c>
      <c r="J24" s="41"/>
      <c r="K24" s="25"/>
      <c r="L24" s="25"/>
      <c r="M24" s="25"/>
    </row>
    <row r="25" spans="2:15" ht="30" customHeight="1" x14ac:dyDescent="0.2">
      <c r="B25" s="33">
        <f>B17</f>
        <v>2025</v>
      </c>
      <c r="C25" s="31">
        <v>0.1</v>
      </c>
      <c r="D25" s="32" t="s">
        <v>51</v>
      </c>
      <c r="E25" s="33">
        <v>1</v>
      </c>
      <c r="F25" s="32" t="s">
        <v>44</v>
      </c>
      <c r="G25" s="32">
        <v>2434</v>
      </c>
      <c r="H25" s="33" t="s">
        <v>52</v>
      </c>
      <c r="I25" s="32">
        <v>25386</v>
      </c>
      <c r="J25" s="41"/>
      <c r="K25" s="24"/>
      <c r="L25" s="24"/>
      <c r="M25" s="24"/>
      <c r="N25" s="42"/>
      <c r="O25" s="42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B27" s="41"/>
      <c r="C27" s="43"/>
      <c r="D27" s="41"/>
      <c r="E27" s="44"/>
      <c r="F27" s="44"/>
      <c r="G27" s="41"/>
      <c r="H27" s="44" t="s">
        <v>38</v>
      </c>
      <c r="I27" s="45"/>
      <c r="J27" s="41"/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65697</v>
      </c>
      <c r="G29" s="49">
        <f>J16</f>
        <v>65697</v>
      </c>
      <c r="H29" s="49">
        <f>J17</f>
        <v>65697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  <c r="K30" s="25"/>
      <c r="L30" s="25"/>
      <c r="M30" s="25"/>
    </row>
    <row r="31" spans="2:15" ht="27.75" customHeight="1" x14ac:dyDescent="0.25">
      <c r="B31" s="77" t="s">
        <v>80</v>
      </c>
      <c r="C31" s="78"/>
      <c r="D31" s="78"/>
      <c r="E31" s="79"/>
      <c r="F31" s="49">
        <f>ROUND(F29/1.043/12,0)</f>
        <v>5249</v>
      </c>
      <c r="G31" s="49">
        <f>ROUND(G29/1.043/12,0)</f>
        <v>5249</v>
      </c>
      <c r="H31" s="49">
        <f>ROUND(H29/1.043/12,0)</f>
        <v>5249</v>
      </c>
      <c r="I31" s="48"/>
      <c r="J31" s="48"/>
    </row>
    <row r="32" spans="2:15" x14ac:dyDescent="0.2">
      <c r="B32" s="48"/>
      <c r="C32" s="48"/>
      <c r="D32" s="48"/>
      <c r="E32" s="48"/>
      <c r="F32" s="48"/>
      <c r="G32" s="48"/>
      <c r="H32" s="48"/>
      <c r="I32" s="48"/>
      <c r="J32" s="58"/>
    </row>
    <row r="35" spans="1:12" ht="36.75" customHeight="1" x14ac:dyDescent="0.2">
      <c r="A35" s="76" t="s">
        <v>58</v>
      </c>
      <c r="B35" s="76"/>
      <c r="C35" s="76"/>
      <c r="D35" s="76"/>
      <c r="E35" s="51"/>
      <c r="F35" s="51"/>
      <c r="G35" s="51"/>
      <c r="H35" s="51"/>
      <c r="I35" s="76" t="s">
        <v>59</v>
      </c>
      <c r="J35" s="76"/>
      <c r="K35" s="76"/>
      <c r="L35" s="51"/>
    </row>
    <row r="36" spans="1:12" ht="21.75" customHeight="1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 x14ac:dyDescent="0.2">
      <c r="B37" s="51"/>
      <c r="C37" s="51"/>
      <c r="D37" s="76" t="s">
        <v>73</v>
      </c>
      <c r="E37" s="76"/>
      <c r="F37" s="76"/>
      <c r="G37" s="76"/>
      <c r="H37" s="51"/>
      <c r="I37" s="51"/>
      <c r="J37" s="51"/>
      <c r="K37" s="76" t="s">
        <v>61</v>
      </c>
      <c r="L37" s="76"/>
    </row>
    <row r="39" spans="1:12" x14ac:dyDescent="0.2">
      <c r="C39" s="21" t="s">
        <v>62</v>
      </c>
      <c r="I39" s="21" t="s">
        <v>62</v>
      </c>
    </row>
    <row r="40" spans="1:12" ht="48.75" customHeight="1" x14ac:dyDescent="0.2"/>
    <row r="41" spans="1:12" ht="15" x14ac:dyDescent="0.2">
      <c r="B41" s="52"/>
      <c r="C41" s="52"/>
      <c r="D41" s="52"/>
      <c r="E41" s="51"/>
    </row>
    <row r="42" spans="1:12" ht="15" x14ac:dyDescent="0.2">
      <c r="B42" s="51"/>
      <c r="C42" s="51"/>
      <c r="D42" s="51"/>
      <c r="E42" s="51"/>
    </row>
    <row r="43" spans="1:12" ht="15" x14ac:dyDescent="0.2">
      <c r="B43" s="51"/>
      <c r="C43" s="51"/>
      <c r="D43" s="76"/>
      <c r="E43" s="76"/>
    </row>
  </sheetData>
  <mergeCells count="14">
    <mergeCell ref="D43:E43"/>
    <mergeCell ref="B17:C17"/>
    <mergeCell ref="B19:J19"/>
    <mergeCell ref="B31:E31"/>
    <mergeCell ref="A35:D35"/>
    <mergeCell ref="I35:K35"/>
    <mergeCell ref="D37:G37"/>
    <mergeCell ref="K37:L37"/>
    <mergeCell ref="B16:C16"/>
    <mergeCell ref="H1:L1"/>
    <mergeCell ref="A3:L3"/>
    <mergeCell ref="C12:K12"/>
    <mergeCell ref="B14:C14"/>
    <mergeCell ref="B15:C15"/>
  </mergeCells>
  <pageMargins left="0.75" right="0.75" top="1" bottom="1" header="0.5" footer="0.5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95" workbookViewId="0">
      <selection activeCell="D15" sqref="D15"/>
    </sheetView>
  </sheetViews>
  <sheetFormatPr defaultRowHeight="12.75" x14ac:dyDescent="0.2"/>
  <cols>
    <col min="1" max="2" width="9.140625" style="21"/>
    <col min="3" max="3" width="16.5703125" style="21" customWidth="1"/>
    <col min="4" max="4" width="16" style="21" customWidth="1"/>
    <col min="5" max="5" width="16.5703125" style="21" customWidth="1"/>
    <col min="6" max="6" width="19" style="21" customWidth="1"/>
    <col min="7" max="7" width="14.7109375" style="21" customWidth="1"/>
    <col min="8" max="8" width="13.85546875" style="21" customWidth="1"/>
    <col min="9" max="9" width="14.7109375" style="21" customWidth="1"/>
    <col min="10" max="10" width="16.5703125" style="21" customWidth="1"/>
    <col min="11" max="11" width="11.28515625" style="21" customWidth="1"/>
    <col min="12" max="12" width="12.7109375" style="21" customWidth="1"/>
    <col min="13" max="258" width="9.140625" style="21"/>
    <col min="259" max="259" width="16.5703125" style="21" customWidth="1"/>
    <col min="260" max="260" width="16" style="21" customWidth="1"/>
    <col min="261" max="261" width="16.5703125" style="21" customWidth="1"/>
    <col min="262" max="262" width="19" style="21" customWidth="1"/>
    <col min="263" max="263" width="14.7109375" style="21" customWidth="1"/>
    <col min="264" max="264" width="13.85546875" style="21" customWidth="1"/>
    <col min="265" max="265" width="14.7109375" style="21" customWidth="1"/>
    <col min="266" max="266" width="16.5703125" style="21" customWidth="1"/>
    <col min="267" max="267" width="11.28515625" style="21" customWidth="1"/>
    <col min="268" max="268" width="12.7109375" style="21" customWidth="1"/>
    <col min="269" max="514" width="9.140625" style="21"/>
    <col min="515" max="515" width="16.5703125" style="21" customWidth="1"/>
    <col min="516" max="516" width="16" style="21" customWidth="1"/>
    <col min="517" max="517" width="16.5703125" style="21" customWidth="1"/>
    <col min="518" max="518" width="19" style="21" customWidth="1"/>
    <col min="519" max="519" width="14.7109375" style="21" customWidth="1"/>
    <col min="520" max="520" width="13.85546875" style="21" customWidth="1"/>
    <col min="521" max="521" width="14.7109375" style="21" customWidth="1"/>
    <col min="522" max="522" width="16.5703125" style="21" customWidth="1"/>
    <col min="523" max="523" width="11.28515625" style="21" customWidth="1"/>
    <col min="524" max="524" width="12.7109375" style="21" customWidth="1"/>
    <col min="525" max="770" width="9.140625" style="21"/>
    <col min="771" max="771" width="16.5703125" style="21" customWidth="1"/>
    <col min="772" max="772" width="16" style="21" customWidth="1"/>
    <col min="773" max="773" width="16.5703125" style="21" customWidth="1"/>
    <col min="774" max="774" width="19" style="21" customWidth="1"/>
    <col min="775" max="775" width="14.7109375" style="21" customWidth="1"/>
    <col min="776" max="776" width="13.85546875" style="21" customWidth="1"/>
    <col min="777" max="777" width="14.7109375" style="21" customWidth="1"/>
    <col min="778" max="778" width="16.5703125" style="21" customWidth="1"/>
    <col min="779" max="779" width="11.28515625" style="21" customWidth="1"/>
    <col min="780" max="780" width="12.7109375" style="21" customWidth="1"/>
    <col min="781" max="1026" width="9.140625" style="21"/>
    <col min="1027" max="1027" width="16.5703125" style="21" customWidth="1"/>
    <col min="1028" max="1028" width="16" style="21" customWidth="1"/>
    <col min="1029" max="1029" width="16.5703125" style="21" customWidth="1"/>
    <col min="1030" max="1030" width="19" style="21" customWidth="1"/>
    <col min="1031" max="1031" width="14.7109375" style="21" customWidth="1"/>
    <col min="1032" max="1032" width="13.85546875" style="21" customWidth="1"/>
    <col min="1033" max="1033" width="14.7109375" style="21" customWidth="1"/>
    <col min="1034" max="1034" width="16.5703125" style="21" customWidth="1"/>
    <col min="1035" max="1035" width="11.28515625" style="21" customWidth="1"/>
    <col min="1036" max="1036" width="12.7109375" style="21" customWidth="1"/>
    <col min="1037" max="1282" width="9.140625" style="21"/>
    <col min="1283" max="1283" width="16.5703125" style="21" customWidth="1"/>
    <col min="1284" max="1284" width="16" style="21" customWidth="1"/>
    <col min="1285" max="1285" width="16.5703125" style="21" customWidth="1"/>
    <col min="1286" max="1286" width="19" style="21" customWidth="1"/>
    <col min="1287" max="1287" width="14.7109375" style="21" customWidth="1"/>
    <col min="1288" max="1288" width="13.85546875" style="21" customWidth="1"/>
    <col min="1289" max="1289" width="14.7109375" style="21" customWidth="1"/>
    <col min="1290" max="1290" width="16.5703125" style="21" customWidth="1"/>
    <col min="1291" max="1291" width="11.28515625" style="21" customWidth="1"/>
    <col min="1292" max="1292" width="12.7109375" style="21" customWidth="1"/>
    <col min="1293" max="1538" width="9.140625" style="21"/>
    <col min="1539" max="1539" width="16.5703125" style="21" customWidth="1"/>
    <col min="1540" max="1540" width="16" style="21" customWidth="1"/>
    <col min="1541" max="1541" width="16.5703125" style="21" customWidth="1"/>
    <col min="1542" max="1542" width="19" style="21" customWidth="1"/>
    <col min="1543" max="1543" width="14.7109375" style="21" customWidth="1"/>
    <col min="1544" max="1544" width="13.85546875" style="21" customWidth="1"/>
    <col min="1545" max="1545" width="14.7109375" style="21" customWidth="1"/>
    <col min="1546" max="1546" width="16.5703125" style="21" customWidth="1"/>
    <col min="1547" max="1547" width="11.28515625" style="21" customWidth="1"/>
    <col min="1548" max="1548" width="12.7109375" style="21" customWidth="1"/>
    <col min="1549" max="1794" width="9.140625" style="21"/>
    <col min="1795" max="1795" width="16.5703125" style="21" customWidth="1"/>
    <col min="1796" max="1796" width="16" style="21" customWidth="1"/>
    <col min="1797" max="1797" width="16.5703125" style="21" customWidth="1"/>
    <col min="1798" max="1798" width="19" style="21" customWidth="1"/>
    <col min="1799" max="1799" width="14.7109375" style="21" customWidth="1"/>
    <col min="1800" max="1800" width="13.85546875" style="21" customWidth="1"/>
    <col min="1801" max="1801" width="14.7109375" style="21" customWidth="1"/>
    <col min="1802" max="1802" width="16.5703125" style="21" customWidth="1"/>
    <col min="1803" max="1803" width="11.28515625" style="21" customWidth="1"/>
    <col min="1804" max="1804" width="12.7109375" style="21" customWidth="1"/>
    <col min="1805" max="2050" width="9.140625" style="21"/>
    <col min="2051" max="2051" width="16.5703125" style="21" customWidth="1"/>
    <col min="2052" max="2052" width="16" style="21" customWidth="1"/>
    <col min="2053" max="2053" width="16.5703125" style="21" customWidth="1"/>
    <col min="2054" max="2054" width="19" style="21" customWidth="1"/>
    <col min="2055" max="2055" width="14.7109375" style="21" customWidth="1"/>
    <col min="2056" max="2056" width="13.85546875" style="21" customWidth="1"/>
    <col min="2057" max="2057" width="14.7109375" style="21" customWidth="1"/>
    <col min="2058" max="2058" width="16.5703125" style="21" customWidth="1"/>
    <col min="2059" max="2059" width="11.28515625" style="21" customWidth="1"/>
    <col min="2060" max="2060" width="12.7109375" style="21" customWidth="1"/>
    <col min="2061" max="2306" width="9.140625" style="21"/>
    <col min="2307" max="2307" width="16.5703125" style="21" customWidth="1"/>
    <col min="2308" max="2308" width="16" style="21" customWidth="1"/>
    <col min="2309" max="2309" width="16.5703125" style="21" customWidth="1"/>
    <col min="2310" max="2310" width="19" style="21" customWidth="1"/>
    <col min="2311" max="2311" width="14.7109375" style="21" customWidth="1"/>
    <col min="2312" max="2312" width="13.85546875" style="21" customWidth="1"/>
    <col min="2313" max="2313" width="14.7109375" style="21" customWidth="1"/>
    <col min="2314" max="2314" width="16.5703125" style="21" customWidth="1"/>
    <col min="2315" max="2315" width="11.28515625" style="21" customWidth="1"/>
    <col min="2316" max="2316" width="12.7109375" style="21" customWidth="1"/>
    <col min="2317" max="2562" width="9.140625" style="21"/>
    <col min="2563" max="2563" width="16.5703125" style="21" customWidth="1"/>
    <col min="2564" max="2564" width="16" style="21" customWidth="1"/>
    <col min="2565" max="2565" width="16.5703125" style="21" customWidth="1"/>
    <col min="2566" max="2566" width="19" style="21" customWidth="1"/>
    <col min="2567" max="2567" width="14.7109375" style="21" customWidth="1"/>
    <col min="2568" max="2568" width="13.85546875" style="21" customWidth="1"/>
    <col min="2569" max="2569" width="14.7109375" style="21" customWidth="1"/>
    <col min="2570" max="2570" width="16.5703125" style="21" customWidth="1"/>
    <col min="2571" max="2571" width="11.28515625" style="21" customWidth="1"/>
    <col min="2572" max="2572" width="12.7109375" style="21" customWidth="1"/>
    <col min="2573" max="2818" width="9.140625" style="21"/>
    <col min="2819" max="2819" width="16.5703125" style="21" customWidth="1"/>
    <col min="2820" max="2820" width="16" style="21" customWidth="1"/>
    <col min="2821" max="2821" width="16.5703125" style="21" customWidth="1"/>
    <col min="2822" max="2822" width="19" style="21" customWidth="1"/>
    <col min="2823" max="2823" width="14.7109375" style="21" customWidth="1"/>
    <col min="2824" max="2824" width="13.85546875" style="21" customWidth="1"/>
    <col min="2825" max="2825" width="14.7109375" style="21" customWidth="1"/>
    <col min="2826" max="2826" width="16.5703125" style="21" customWidth="1"/>
    <col min="2827" max="2827" width="11.28515625" style="21" customWidth="1"/>
    <col min="2828" max="2828" width="12.7109375" style="21" customWidth="1"/>
    <col min="2829" max="3074" width="9.140625" style="21"/>
    <col min="3075" max="3075" width="16.5703125" style="21" customWidth="1"/>
    <col min="3076" max="3076" width="16" style="21" customWidth="1"/>
    <col min="3077" max="3077" width="16.5703125" style="21" customWidth="1"/>
    <col min="3078" max="3078" width="19" style="21" customWidth="1"/>
    <col min="3079" max="3079" width="14.7109375" style="21" customWidth="1"/>
    <col min="3080" max="3080" width="13.85546875" style="21" customWidth="1"/>
    <col min="3081" max="3081" width="14.7109375" style="21" customWidth="1"/>
    <col min="3082" max="3082" width="16.5703125" style="21" customWidth="1"/>
    <col min="3083" max="3083" width="11.28515625" style="21" customWidth="1"/>
    <col min="3084" max="3084" width="12.7109375" style="21" customWidth="1"/>
    <col min="3085" max="3330" width="9.140625" style="21"/>
    <col min="3331" max="3331" width="16.5703125" style="21" customWidth="1"/>
    <col min="3332" max="3332" width="16" style="21" customWidth="1"/>
    <col min="3333" max="3333" width="16.5703125" style="21" customWidth="1"/>
    <col min="3334" max="3334" width="19" style="21" customWidth="1"/>
    <col min="3335" max="3335" width="14.7109375" style="21" customWidth="1"/>
    <col min="3336" max="3336" width="13.85546875" style="21" customWidth="1"/>
    <col min="3337" max="3337" width="14.7109375" style="21" customWidth="1"/>
    <col min="3338" max="3338" width="16.5703125" style="21" customWidth="1"/>
    <col min="3339" max="3339" width="11.28515625" style="21" customWidth="1"/>
    <col min="3340" max="3340" width="12.7109375" style="21" customWidth="1"/>
    <col min="3341" max="3586" width="9.140625" style="21"/>
    <col min="3587" max="3587" width="16.5703125" style="21" customWidth="1"/>
    <col min="3588" max="3588" width="16" style="21" customWidth="1"/>
    <col min="3589" max="3589" width="16.5703125" style="21" customWidth="1"/>
    <col min="3590" max="3590" width="19" style="21" customWidth="1"/>
    <col min="3591" max="3591" width="14.7109375" style="21" customWidth="1"/>
    <col min="3592" max="3592" width="13.85546875" style="21" customWidth="1"/>
    <col min="3593" max="3593" width="14.7109375" style="21" customWidth="1"/>
    <col min="3594" max="3594" width="16.5703125" style="21" customWidth="1"/>
    <col min="3595" max="3595" width="11.28515625" style="21" customWidth="1"/>
    <col min="3596" max="3596" width="12.7109375" style="21" customWidth="1"/>
    <col min="3597" max="3842" width="9.140625" style="21"/>
    <col min="3843" max="3843" width="16.5703125" style="21" customWidth="1"/>
    <col min="3844" max="3844" width="16" style="21" customWidth="1"/>
    <col min="3845" max="3845" width="16.5703125" style="21" customWidth="1"/>
    <col min="3846" max="3846" width="19" style="21" customWidth="1"/>
    <col min="3847" max="3847" width="14.7109375" style="21" customWidth="1"/>
    <col min="3848" max="3848" width="13.85546875" style="21" customWidth="1"/>
    <col min="3849" max="3849" width="14.7109375" style="21" customWidth="1"/>
    <col min="3850" max="3850" width="16.5703125" style="21" customWidth="1"/>
    <col min="3851" max="3851" width="11.28515625" style="21" customWidth="1"/>
    <col min="3852" max="3852" width="12.7109375" style="21" customWidth="1"/>
    <col min="3853" max="4098" width="9.140625" style="21"/>
    <col min="4099" max="4099" width="16.5703125" style="21" customWidth="1"/>
    <col min="4100" max="4100" width="16" style="21" customWidth="1"/>
    <col min="4101" max="4101" width="16.5703125" style="21" customWidth="1"/>
    <col min="4102" max="4102" width="19" style="21" customWidth="1"/>
    <col min="4103" max="4103" width="14.7109375" style="21" customWidth="1"/>
    <col min="4104" max="4104" width="13.85546875" style="21" customWidth="1"/>
    <col min="4105" max="4105" width="14.7109375" style="21" customWidth="1"/>
    <col min="4106" max="4106" width="16.5703125" style="21" customWidth="1"/>
    <col min="4107" max="4107" width="11.28515625" style="21" customWidth="1"/>
    <col min="4108" max="4108" width="12.7109375" style="21" customWidth="1"/>
    <col min="4109" max="4354" width="9.140625" style="21"/>
    <col min="4355" max="4355" width="16.5703125" style="21" customWidth="1"/>
    <col min="4356" max="4356" width="16" style="21" customWidth="1"/>
    <col min="4357" max="4357" width="16.5703125" style="21" customWidth="1"/>
    <col min="4358" max="4358" width="19" style="21" customWidth="1"/>
    <col min="4359" max="4359" width="14.7109375" style="21" customWidth="1"/>
    <col min="4360" max="4360" width="13.85546875" style="21" customWidth="1"/>
    <col min="4361" max="4361" width="14.7109375" style="21" customWidth="1"/>
    <col min="4362" max="4362" width="16.5703125" style="21" customWidth="1"/>
    <col min="4363" max="4363" width="11.28515625" style="21" customWidth="1"/>
    <col min="4364" max="4364" width="12.7109375" style="21" customWidth="1"/>
    <col min="4365" max="4610" width="9.140625" style="21"/>
    <col min="4611" max="4611" width="16.5703125" style="21" customWidth="1"/>
    <col min="4612" max="4612" width="16" style="21" customWidth="1"/>
    <col min="4613" max="4613" width="16.5703125" style="21" customWidth="1"/>
    <col min="4614" max="4614" width="19" style="21" customWidth="1"/>
    <col min="4615" max="4615" width="14.7109375" style="21" customWidth="1"/>
    <col min="4616" max="4616" width="13.85546875" style="21" customWidth="1"/>
    <col min="4617" max="4617" width="14.7109375" style="21" customWidth="1"/>
    <col min="4618" max="4618" width="16.5703125" style="21" customWidth="1"/>
    <col min="4619" max="4619" width="11.28515625" style="21" customWidth="1"/>
    <col min="4620" max="4620" width="12.7109375" style="21" customWidth="1"/>
    <col min="4621" max="4866" width="9.140625" style="21"/>
    <col min="4867" max="4867" width="16.5703125" style="21" customWidth="1"/>
    <col min="4868" max="4868" width="16" style="21" customWidth="1"/>
    <col min="4869" max="4869" width="16.5703125" style="21" customWidth="1"/>
    <col min="4870" max="4870" width="19" style="21" customWidth="1"/>
    <col min="4871" max="4871" width="14.7109375" style="21" customWidth="1"/>
    <col min="4872" max="4872" width="13.85546875" style="21" customWidth="1"/>
    <col min="4873" max="4873" width="14.7109375" style="21" customWidth="1"/>
    <col min="4874" max="4874" width="16.5703125" style="21" customWidth="1"/>
    <col min="4875" max="4875" width="11.28515625" style="21" customWidth="1"/>
    <col min="4876" max="4876" width="12.7109375" style="21" customWidth="1"/>
    <col min="4877" max="5122" width="9.140625" style="21"/>
    <col min="5123" max="5123" width="16.5703125" style="21" customWidth="1"/>
    <col min="5124" max="5124" width="16" style="21" customWidth="1"/>
    <col min="5125" max="5125" width="16.5703125" style="21" customWidth="1"/>
    <col min="5126" max="5126" width="19" style="21" customWidth="1"/>
    <col min="5127" max="5127" width="14.7109375" style="21" customWidth="1"/>
    <col min="5128" max="5128" width="13.85546875" style="21" customWidth="1"/>
    <col min="5129" max="5129" width="14.7109375" style="21" customWidth="1"/>
    <col min="5130" max="5130" width="16.5703125" style="21" customWidth="1"/>
    <col min="5131" max="5131" width="11.28515625" style="21" customWidth="1"/>
    <col min="5132" max="5132" width="12.7109375" style="21" customWidth="1"/>
    <col min="5133" max="5378" width="9.140625" style="21"/>
    <col min="5379" max="5379" width="16.5703125" style="21" customWidth="1"/>
    <col min="5380" max="5380" width="16" style="21" customWidth="1"/>
    <col min="5381" max="5381" width="16.5703125" style="21" customWidth="1"/>
    <col min="5382" max="5382" width="19" style="21" customWidth="1"/>
    <col min="5383" max="5383" width="14.7109375" style="21" customWidth="1"/>
    <col min="5384" max="5384" width="13.85546875" style="21" customWidth="1"/>
    <col min="5385" max="5385" width="14.7109375" style="21" customWidth="1"/>
    <col min="5386" max="5386" width="16.5703125" style="21" customWidth="1"/>
    <col min="5387" max="5387" width="11.28515625" style="21" customWidth="1"/>
    <col min="5388" max="5388" width="12.7109375" style="21" customWidth="1"/>
    <col min="5389" max="5634" width="9.140625" style="21"/>
    <col min="5635" max="5635" width="16.5703125" style="21" customWidth="1"/>
    <col min="5636" max="5636" width="16" style="21" customWidth="1"/>
    <col min="5637" max="5637" width="16.5703125" style="21" customWidth="1"/>
    <col min="5638" max="5638" width="19" style="21" customWidth="1"/>
    <col min="5639" max="5639" width="14.7109375" style="21" customWidth="1"/>
    <col min="5640" max="5640" width="13.85546875" style="21" customWidth="1"/>
    <col min="5641" max="5641" width="14.7109375" style="21" customWidth="1"/>
    <col min="5642" max="5642" width="16.5703125" style="21" customWidth="1"/>
    <col min="5643" max="5643" width="11.28515625" style="21" customWidth="1"/>
    <col min="5644" max="5644" width="12.7109375" style="21" customWidth="1"/>
    <col min="5645" max="5890" width="9.140625" style="21"/>
    <col min="5891" max="5891" width="16.5703125" style="21" customWidth="1"/>
    <col min="5892" max="5892" width="16" style="21" customWidth="1"/>
    <col min="5893" max="5893" width="16.5703125" style="21" customWidth="1"/>
    <col min="5894" max="5894" width="19" style="21" customWidth="1"/>
    <col min="5895" max="5895" width="14.7109375" style="21" customWidth="1"/>
    <col min="5896" max="5896" width="13.85546875" style="21" customWidth="1"/>
    <col min="5897" max="5897" width="14.7109375" style="21" customWidth="1"/>
    <col min="5898" max="5898" width="16.5703125" style="21" customWidth="1"/>
    <col min="5899" max="5899" width="11.28515625" style="21" customWidth="1"/>
    <col min="5900" max="5900" width="12.7109375" style="21" customWidth="1"/>
    <col min="5901" max="6146" width="9.140625" style="21"/>
    <col min="6147" max="6147" width="16.5703125" style="21" customWidth="1"/>
    <col min="6148" max="6148" width="16" style="21" customWidth="1"/>
    <col min="6149" max="6149" width="16.5703125" style="21" customWidth="1"/>
    <col min="6150" max="6150" width="19" style="21" customWidth="1"/>
    <col min="6151" max="6151" width="14.7109375" style="21" customWidth="1"/>
    <col min="6152" max="6152" width="13.85546875" style="21" customWidth="1"/>
    <col min="6153" max="6153" width="14.7109375" style="21" customWidth="1"/>
    <col min="6154" max="6154" width="16.5703125" style="21" customWidth="1"/>
    <col min="6155" max="6155" width="11.28515625" style="21" customWidth="1"/>
    <col min="6156" max="6156" width="12.7109375" style="21" customWidth="1"/>
    <col min="6157" max="6402" width="9.140625" style="21"/>
    <col min="6403" max="6403" width="16.5703125" style="21" customWidth="1"/>
    <col min="6404" max="6404" width="16" style="21" customWidth="1"/>
    <col min="6405" max="6405" width="16.5703125" style="21" customWidth="1"/>
    <col min="6406" max="6406" width="19" style="21" customWidth="1"/>
    <col min="6407" max="6407" width="14.7109375" style="21" customWidth="1"/>
    <col min="6408" max="6408" width="13.85546875" style="21" customWidth="1"/>
    <col min="6409" max="6409" width="14.7109375" style="21" customWidth="1"/>
    <col min="6410" max="6410" width="16.5703125" style="21" customWidth="1"/>
    <col min="6411" max="6411" width="11.28515625" style="21" customWidth="1"/>
    <col min="6412" max="6412" width="12.7109375" style="21" customWidth="1"/>
    <col min="6413" max="6658" width="9.140625" style="21"/>
    <col min="6659" max="6659" width="16.5703125" style="21" customWidth="1"/>
    <col min="6660" max="6660" width="16" style="21" customWidth="1"/>
    <col min="6661" max="6661" width="16.5703125" style="21" customWidth="1"/>
    <col min="6662" max="6662" width="19" style="21" customWidth="1"/>
    <col min="6663" max="6663" width="14.7109375" style="21" customWidth="1"/>
    <col min="6664" max="6664" width="13.85546875" style="21" customWidth="1"/>
    <col min="6665" max="6665" width="14.7109375" style="21" customWidth="1"/>
    <col min="6666" max="6666" width="16.5703125" style="21" customWidth="1"/>
    <col min="6667" max="6667" width="11.28515625" style="21" customWidth="1"/>
    <col min="6668" max="6668" width="12.7109375" style="21" customWidth="1"/>
    <col min="6669" max="6914" width="9.140625" style="21"/>
    <col min="6915" max="6915" width="16.5703125" style="21" customWidth="1"/>
    <col min="6916" max="6916" width="16" style="21" customWidth="1"/>
    <col min="6917" max="6917" width="16.5703125" style="21" customWidth="1"/>
    <col min="6918" max="6918" width="19" style="21" customWidth="1"/>
    <col min="6919" max="6919" width="14.7109375" style="21" customWidth="1"/>
    <col min="6920" max="6920" width="13.85546875" style="21" customWidth="1"/>
    <col min="6921" max="6921" width="14.7109375" style="21" customWidth="1"/>
    <col min="6922" max="6922" width="16.5703125" style="21" customWidth="1"/>
    <col min="6923" max="6923" width="11.28515625" style="21" customWidth="1"/>
    <col min="6924" max="6924" width="12.7109375" style="21" customWidth="1"/>
    <col min="6925" max="7170" width="9.140625" style="21"/>
    <col min="7171" max="7171" width="16.5703125" style="21" customWidth="1"/>
    <col min="7172" max="7172" width="16" style="21" customWidth="1"/>
    <col min="7173" max="7173" width="16.5703125" style="21" customWidth="1"/>
    <col min="7174" max="7174" width="19" style="21" customWidth="1"/>
    <col min="7175" max="7175" width="14.7109375" style="21" customWidth="1"/>
    <col min="7176" max="7176" width="13.85546875" style="21" customWidth="1"/>
    <col min="7177" max="7177" width="14.7109375" style="21" customWidth="1"/>
    <col min="7178" max="7178" width="16.5703125" style="21" customWidth="1"/>
    <col min="7179" max="7179" width="11.28515625" style="21" customWidth="1"/>
    <col min="7180" max="7180" width="12.7109375" style="21" customWidth="1"/>
    <col min="7181" max="7426" width="9.140625" style="21"/>
    <col min="7427" max="7427" width="16.5703125" style="21" customWidth="1"/>
    <col min="7428" max="7428" width="16" style="21" customWidth="1"/>
    <col min="7429" max="7429" width="16.5703125" style="21" customWidth="1"/>
    <col min="7430" max="7430" width="19" style="21" customWidth="1"/>
    <col min="7431" max="7431" width="14.7109375" style="21" customWidth="1"/>
    <col min="7432" max="7432" width="13.85546875" style="21" customWidth="1"/>
    <col min="7433" max="7433" width="14.7109375" style="21" customWidth="1"/>
    <col min="7434" max="7434" width="16.5703125" style="21" customWidth="1"/>
    <col min="7435" max="7435" width="11.28515625" style="21" customWidth="1"/>
    <col min="7436" max="7436" width="12.7109375" style="21" customWidth="1"/>
    <col min="7437" max="7682" width="9.140625" style="21"/>
    <col min="7683" max="7683" width="16.5703125" style="21" customWidth="1"/>
    <col min="7684" max="7684" width="16" style="21" customWidth="1"/>
    <col min="7685" max="7685" width="16.5703125" style="21" customWidth="1"/>
    <col min="7686" max="7686" width="19" style="21" customWidth="1"/>
    <col min="7687" max="7687" width="14.7109375" style="21" customWidth="1"/>
    <col min="7688" max="7688" width="13.85546875" style="21" customWidth="1"/>
    <col min="7689" max="7689" width="14.7109375" style="21" customWidth="1"/>
    <col min="7690" max="7690" width="16.5703125" style="21" customWidth="1"/>
    <col min="7691" max="7691" width="11.28515625" style="21" customWidth="1"/>
    <col min="7692" max="7692" width="12.7109375" style="21" customWidth="1"/>
    <col min="7693" max="7938" width="9.140625" style="21"/>
    <col min="7939" max="7939" width="16.5703125" style="21" customWidth="1"/>
    <col min="7940" max="7940" width="16" style="21" customWidth="1"/>
    <col min="7941" max="7941" width="16.5703125" style="21" customWidth="1"/>
    <col min="7942" max="7942" width="19" style="21" customWidth="1"/>
    <col min="7943" max="7943" width="14.7109375" style="21" customWidth="1"/>
    <col min="7944" max="7944" width="13.85546875" style="21" customWidth="1"/>
    <col min="7945" max="7945" width="14.7109375" style="21" customWidth="1"/>
    <col min="7946" max="7946" width="16.5703125" style="21" customWidth="1"/>
    <col min="7947" max="7947" width="11.28515625" style="21" customWidth="1"/>
    <col min="7948" max="7948" width="12.7109375" style="21" customWidth="1"/>
    <col min="7949" max="8194" width="9.140625" style="21"/>
    <col min="8195" max="8195" width="16.5703125" style="21" customWidth="1"/>
    <col min="8196" max="8196" width="16" style="21" customWidth="1"/>
    <col min="8197" max="8197" width="16.5703125" style="21" customWidth="1"/>
    <col min="8198" max="8198" width="19" style="21" customWidth="1"/>
    <col min="8199" max="8199" width="14.7109375" style="21" customWidth="1"/>
    <col min="8200" max="8200" width="13.85546875" style="21" customWidth="1"/>
    <col min="8201" max="8201" width="14.7109375" style="21" customWidth="1"/>
    <col min="8202" max="8202" width="16.5703125" style="21" customWidth="1"/>
    <col min="8203" max="8203" width="11.28515625" style="21" customWidth="1"/>
    <col min="8204" max="8204" width="12.7109375" style="21" customWidth="1"/>
    <col min="8205" max="8450" width="9.140625" style="21"/>
    <col min="8451" max="8451" width="16.5703125" style="21" customWidth="1"/>
    <col min="8452" max="8452" width="16" style="21" customWidth="1"/>
    <col min="8453" max="8453" width="16.5703125" style="21" customWidth="1"/>
    <col min="8454" max="8454" width="19" style="21" customWidth="1"/>
    <col min="8455" max="8455" width="14.7109375" style="21" customWidth="1"/>
    <col min="8456" max="8456" width="13.85546875" style="21" customWidth="1"/>
    <col min="8457" max="8457" width="14.7109375" style="21" customWidth="1"/>
    <col min="8458" max="8458" width="16.5703125" style="21" customWidth="1"/>
    <col min="8459" max="8459" width="11.28515625" style="21" customWidth="1"/>
    <col min="8460" max="8460" width="12.7109375" style="21" customWidth="1"/>
    <col min="8461" max="8706" width="9.140625" style="21"/>
    <col min="8707" max="8707" width="16.5703125" style="21" customWidth="1"/>
    <col min="8708" max="8708" width="16" style="21" customWidth="1"/>
    <col min="8709" max="8709" width="16.5703125" style="21" customWidth="1"/>
    <col min="8710" max="8710" width="19" style="21" customWidth="1"/>
    <col min="8711" max="8711" width="14.7109375" style="21" customWidth="1"/>
    <col min="8712" max="8712" width="13.85546875" style="21" customWidth="1"/>
    <col min="8713" max="8713" width="14.7109375" style="21" customWidth="1"/>
    <col min="8714" max="8714" width="16.5703125" style="21" customWidth="1"/>
    <col min="8715" max="8715" width="11.28515625" style="21" customWidth="1"/>
    <col min="8716" max="8716" width="12.7109375" style="21" customWidth="1"/>
    <col min="8717" max="8962" width="9.140625" style="21"/>
    <col min="8963" max="8963" width="16.5703125" style="21" customWidth="1"/>
    <col min="8964" max="8964" width="16" style="21" customWidth="1"/>
    <col min="8965" max="8965" width="16.5703125" style="21" customWidth="1"/>
    <col min="8966" max="8966" width="19" style="21" customWidth="1"/>
    <col min="8967" max="8967" width="14.7109375" style="21" customWidth="1"/>
    <col min="8968" max="8968" width="13.85546875" style="21" customWidth="1"/>
    <col min="8969" max="8969" width="14.7109375" style="21" customWidth="1"/>
    <col min="8970" max="8970" width="16.5703125" style="21" customWidth="1"/>
    <col min="8971" max="8971" width="11.28515625" style="21" customWidth="1"/>
    <col min="8972" max="8972" width="12.7109375" style="21" customWidth="1"/>
    <col min="8973" max="9218" width="9.140625" style="21"/>
    <col min="9219" max="9219" width="16.5703125" style="21" customWidth="1"/>
    <col min="9220" max="9220" width="16" style="21" customWidth="1"/>
    <col min="9221" max="9221" width="16.5703125" style="21" customWidth="1"/>
    <col min="9222" max="9222" width="19" style="21" customWidth="1"/>
    <col min="9223" max="9223" width="14.7109375" style="21" customWidth="1"/>
    <col min="9224" max="9224" width="13.85546875" style="21" customWidth="1"/>
    <col min="9225" max="9225" width="14.7109375" style="21" customWidth="1"/>
    <col min="9226" max="9226" width="16.5703125" style="21" customWidth="1"/>
    <col min="9227" max="9227" width="11.28515625" style="21" customWidth="1"/>
    <col min="9228" max="9228" width="12.7109375" style="21" customWidth="1"/>
    <col min="9229" max="9474" width="9.140625" style="21"/>
    <col min="9475" max="9475" width="16.5703125" style="21" customWidth="1"/>
    <col min="9476" max="9476" width="16" style="21" customWidth="1"/>
    <col min="9477" max="9477" width="16.5703125" style="21" customWidth="1"/>
    <col min="9478" max="9478" width="19" style="21" customWidth="1"/>
    <col min="9479" max="9479" width="14.7109375" style="21" customWidth="1"/>
    <col min="9480" max="9480" width="13.85546875" style="21" customWidth="1"/>
    <col min="9481" max="9481" width="14.7109375" style="21" customWidth="1"/>
    <col min="9482" max="9482" width="16.5703125" style="21" customWidth="1"/>
    <col min="9483" max="9483" width="11.28515625" style="21" customWidth="1"/>
    <col min="9484" max="9484" width="12.7109375" style="21" customWidth="1"/>
    <col min="9485" max="9730" width="9.140625" style="21"/>
    <col min="9731" max="9731" width="16.5703125" style="21" customWidth="1"/>
    <col min="9732" max="9732" width="16" style="21" customWidth="1"/>
    <col min="9733" max="9733" width="16.5703125" style="21" customWidth="1"/>
    <col min="9734" max="9734" width="19" style="21" customWidth="1"/>
    <col min="9735" max="9735" width="14.7109375" style="21" customWidth="1"/>
    <col min="9736" max="9736" width="13.85546875" style="21" customWidth="1"/>
    <col min="9737" max="9737" width="14.7109375" style="21" customWidth="1"/>
    <col min="9738" max="9738" width="16.5703125" style="21" customWidth="1"/>
    <col min="9739" max="9739" width="11.28515625" style="21" customWidth="1"/>
    <col min="9740" max="9740" width="12.7109375" style="21" customWidth="1"/>
    <col min="9741" max="9986" width="9.140625" style="21"/>
    <col min="9987" max="9987" width="16.5703125" style="21" customWidth="1"/>
    <col min="9988" max="9988" width="16" style="21" customWidth="1"/>
    <col min="9989" max="9989" width="16.5703125" style="21" customWidth="1"/>
    <col min="9990" max="9990" width="19" style="21" customWidth="1"/>
    <col min="9991" max="9991" width="14.7109375" style="21" customWidth="1"/>
    <col min="9992" max="9992" width="13.85546875" style="21" customWidth="1"/>
    <col min="9993" max="9993" width="14.7109375" style="21" customWidth="1"/>
    <col min="9994" max="9994" width="16.5703125" style="21" customWidth="1"/>
    <col min="9995" max="9995" width="11.28515625" style="21" customWidth="1"/>
    <col min="9996" max="9996" width="12.7109375" style="21" customWidth="1"/>
    <col min="9997" max="10242" width="9.140625" style="21"/>
    <col min="10243" max="10243" width="16.5703125" style="21" customWidth="1"/>
    <col min="10244" max="10244" width="16" style="21" customWidth="1"/>
    <col min="10245" max="10245" width="16.5703125" style="21" customWidth="1"/>
    <col min="10246" max="10246" width="19" style="21" customWidth="1"/>
    <col min="10247" max="10247" width="14.7109375" style="21" customWidth="1"/>
    <col min="10248" max="10248" width="13.85546875" style="21" customWidth="1"/>
    <col min="10249" max="10249" width="14.7109375" style="21" customWidth="1"/>
    <col min="10250" max="10250" width="16.5703125" style="21" customWidth="1"/>
    <col min="10251" max="10251" width="11.28515625" style="21" customWidth="1"/>
    <col min="10252" max="10252" width="12.7109375" style="21" customWidth="1"/>
    <col min="10253" max="10498" width="9.140625" style="21"/>
    <col min="10499" max="10499" width="16.5703125" style="21" customWidth="1"/>
    <col min="10500" max="10500" width="16" style="21" customWidth="1"/>
    <col min="10501" max="10501" width="16.5703125" style="21" customWidth="1"/>
    <col min="10502" max="10502" width="19" style="21" customWidth="1"/>
    <col min="10503" max="10503" width="14.7109375" style="21" customWidth="1"/>
    <col min="10504" max="10504" width="13.85546875" style="21" customWidth="1"/>
    <col min="10505" max="10505" width="14.7109375" style="21" customWidth="1"/>
    <col min="10506" max="10506" width="16.5703125" style="21" customWidth="1"/>
    <col min="10507" max="10507" width="11.28515625" style="21" customWidth="1"/>
    <col min="10508" max="10508" width="12.7109375" style="21" customWidth="1"/>
    <col min="10509" max="10754" width="9.140625" style="21"/>
    <col min="10755" max="10755" width="16.5703125" style="21" customWidth="1"/>
    <col min="10756" max="10756" width="16" style="21" customWidth="1"/>
    <col min="10757" max="10757" width="16.5703125" style="21" customWidth="1"/>
    <col min="10758" max="10758" width="19" style="21" customWidth="1"/>
    <col min="10759" max="10759" width="14.7109375" style="21" customWidth="1"/>
    <col min="10760" max="10760" width="13.85546875" style="21" customWidth="1"/>
    <col min="10761" max="10761" width="14.7109375" style="21" customWidth="1"/>
    <col min="10762" max="10762" width="16.5703125" style="21" customWidth="1"/>
    <col min="10763" max="10763" width="11.28515625" style="21" customWidth="1"/>
    <col min="10764" max="10764" width="12.7109375" style="21" customWidth="1"/>
    <col min="10765" max="11010" width="9.140625" style="21"/>
    <col min="11011" max="11011" width="16.5703125" style="21" customWidth="1"/>
    <col min="11012" max="11012" width="16" style="21" customWidth="1"/>
    <col min="11013" max="11013" width="16.5703125" style="21" customWidth="1"/>
    <col min="11014" max="11014" width="19" style="21" customWidth="1"/>
    <col min="11015" max="11015" width="14.7109375" style="21" customWidth="1"/>
    <col min="11016" max="11016" width="13.85546875" style="21" customWidth="1"/>
    <col min="11017" max="11017" width="14.7109375" style="21" customWidth="1"/>
    <col min="11018" max="11018" width="16.5703125" style="21" customWidth="1"/>
    <col min="11019" max="11019" width="11.28515625" style="21" customWidth="1"/>
    <col min="11020" max="11020" width="12.7109375" style="21" customWidth="1"/>
    <col min="11021" max="11266" width="9.140625" style="21"/>
    <col min="11267" max="11267" width="16.5703125" style="21" customWidth="1"/>
    <col min="11268" max="11268" width="16" style="21" customWidth="1"/>
    <col min="11269" max="11269" width="16.5703125" style="21" customWidth="1"/>
    <col min="11270" max="11270" width="19" style="21" customWidth="1"/>
    <col min="11271" max="11271" width="14.7109375" style="21" customWidth="1"/>
    <col min="11272" max="11272" width="13.85546875" style="21" customWidth="1"/>
    <col min="11273" max="11273" width="14.7109375" style="21" customWidth="1"/>
    <col min="11274" max="11274" width="16.5703125" style="21" customWidth="1"/>
    <col min="11275" max="11275" width="11.28515625" style="21" customWidth="1"/>
    <col min="11276" max="11276" width="12.7109375" style="21" customWidth="1"/>
    <col min="11277" max="11522" width="9.140625" style="21"/>
    <col min="11523" max="11523" width="16.5703125" style="21" customWidth="1"/>
    <col min="11524" max="11524" width="16" style="21" customWidth="1"/>
    <col min="11525" max="11525" width="16.5703125" style="21" customWidth="1"/>
    <col min="11526" max="11526" width="19" style="21" customWidth="1"/>
    <col min="11527" max="11527" width="14.7109375" style="21" customWidth="1"/>
    <col min="11528" max="11528" width="13.85546875" style="21" customWidth="1"/>
    <col min="11529" max="11529" width="14.7109375" style="21" customWidth="1"/>
    <col min="11530" max="11530" width="16.5703125" style="21" customWidth="1"/>
    <col min="11531" max="11531" width="11.28515625" style="21" customWidth="1"/>
    <col min="11532" max="11532" width="12.7109375" style="21" customWidth="1"/>
    <col min="11533" max="11778" width="9.140625" style="21"/>
    <col min="11779" max="11779" width="16.5703125" style="21" customWidth="1"/>
    <col min="11780" max="11780" width="16" style="21" customWidth="1"/>
    <col min="11781" max="11781" width="16.5703125" style="21" customWidth="1"/>
    <col min="11782" max="11782" width="19" style="21" customWidth="1"/>
    <col min="11783" max="11783" width="14.7109375" style="21" customWidth="1"/>
    <col min="11784" max="11784" width="13.85546875" style="21" customWidth="1"/>
    <col min="11785" max="11785" width="14.7109375" style="21" customWidth="1"/>
    <col min="11786" max="11786" width="16.5703125" style="21" customWidth="1"/>
    <col min="11787" max="11787" width="11.28515625" style="21" customWidth="1"/>
    <col min="11788" max="11788" width="12.7109375" style="21" customWidth="1"/>
    <col min="11789" max="12034" width="9.140625" style="21"/>
    <col min="12035" max="12035" width="16.5703125" style="21" customWidth="1"/>
    <col min="12036" max="12036" width="16" style="21" customWidth="1"/>
    <col min="12037" max="12037" width="16.5703125" style="21" customWidth="1"/>
    <col min="12038" max="12038" width="19" style="21" customWidth="1"/>
    <col min="12039" max="12039" width="14.7109375" style="21" customWidth="1"/>
    <col min="12040" max="12040" width="13.85546875" style="21" customWidth="1"/>
    <col min="12041" max="12041" width="14.7109375" style="21" customWidth="1"/>
    <col min="12042" max="12042" width="16.5703125" style="21" customWidth="1"/>
    <col min="12043" max="12043" width="11.28515625" style="21" customWidth="1"/>
    <col min="12044" max="12044" width="12.7109375" style="21" customWidth="1"/>
    <col min="12045" max="12290" width="9.140625" style="21"/>
    <col min="12291" max="12291" width="16.5703125" style="21" customWidth="1"/>
    <col min="12292" max="12292" width="16" style="21" customWidth="1"/>
    <col min="12293" max="12293" width="16.5703125" style="21" customWidth="1"/>
    <col min="12294" max="12294" width="19" style="21" customWidth="1"/>
    <col min="12295" max="12295" width="14.7109375" style="21" customWidth="1"/>
    <col min="12296" max="12296" width="13.85546875" style="21" customWidth="1"/>
    <col min="12297" max="12297" width="14.7109375" style="21" customWidth="1"/>
    <col min="12298" max="12298" width="16.5703125" style="21" customWidth="1"/>
    <col min="12299" max="12299" width="11.28515625" style="21" customWidth="1"/>
    <col min="12300" max="12300" width="12.7109375" style="21" customWidth="1"/>
    <col min="12301" max="12546" width="9.140625" style="21"/>
    <col min="12547" max="12547" width="16.5703125" style="21" customWidth="1"/>
    <col min="12548" max="12548" width="16" style="21" customWidth="1"/>
    <col min="12549" max="12549" width="16.5703125" style="21" customWidth="1"/>
    <col min="12550" max="12550" width="19" style="21" customWidth="1"/>
    <col min="12551" max="12551" width="14.7109375" style="21" customWidth="1"/>
    <col min="12552" max="12552" width="13.85546875" style="21" customWidth="1"/>
    <col min="12553" max="12553" width="14.7109375" style="21" customWidth="1"/>
    <col min="12554" max="12554" width="16.5703125" style="21" customWidth="1"/>
    <col min="12555" max="12555" width="11.28515625" style="21" customWidth="1"/>
    <col min="12556" max="12556" width="12.7109375" style="21" customWidth="1"/>
    <col min="12557" max="12802" width="9.140625" style="21"/>
    <col min="12803" max="12803" width="16.5703125" style="21" customWidth="1"/>
    <col min="12804" max="12804" width="16" style="21" customWidth="1"/>
    <col min="12805" max="12805" width="16.5703125" style="21" customWidth="1"/>
    <col min="12806" max="12806" width="19" style="21" customWidth="1"/>
    <col min="12807" max="12807" width="14.7109375" style="21" customWidth="1"/>
    <col min="12808" max="12808" width="13.85546875" style="21" customWidth="1"/>
    <col min="12809" max="12809" width="14.7109375" style="21" customWidth="1"/>
    <col min="12810" max="12810" width="16.5703125" style="21" customWidth="1"/>
    <col min="12811" max="12811" width="11.28515625" style="21" customWidth="1"/>
    <col min="12812" max="12812" width="12.7109375" style="21" customWidth="1"/>
    <col min="12813" max="13058" width="9.140625" style="21"/>
    <col min="13059" max="13059" width="16.5703125" style="21" customWidth="1"/>
    <col min="13060" max="13060" width="16" style="21" customWidth="1"/>
    <col min="13061" max="13061" width="16.5703125" style="21" customWidth="1"/>
    <col min="13062" max="13062" width="19" style="21" customWidth="1"/>
    <col min="13063" max="13063" width="14.7109375" style="21" customWidth="1"/>
    <col min="13064" max="13064" width="13.85546875" style="21" customWidth="1"/>
    <col min="13065" max="13065" width="14.7109375" style="21" customWidth="1"/>
    <col min="13066" max="13066" width="16.5703125" style="21" customWidth="1"/>
    <col min="13067" max="13067" width="11.28515625" style="21" customWidth="1"/>
    <col min="13068" max="13068" width="12.7109375" style="21" customWidth="1"/>
    <col min="13069" max="13314" width="9.140625" style="21"/>
    <col min="13315" max="13315" width="16.5703125" style="21" customWidth="1"/>
    <col min="13316" max="13316" width="16" style="21" customWidth="1"/>
    <col min="13317" max="13317" width="16.5703125" style="21" customWidth="1"/>
    <col min="13318" max="13318" width="19" style="21" customWidth="1"/>
    <col min="13319" max="13319" width="14.7109375" style="21" customWidth="1"/>
    <col min="13320" max="13320" width="13.85546875" style="21" customWidth="1"/>
    <col min="13321" max="13321" width="14.7109375" style="21" customWidth="1"/>
    <col min="13322" max="13322" width="16.5703125" style="21" customWidth="1"/>
    <col min="13323" max="13323" width="11.28515625" style="21" customWidth="1"/>
    <col min="13324" max="13324" width="12.7109375" style="21" customWidth="1"/>
    <col min="13325" max="13570" width="9.140625" style="21"/>
    <col min="13571" max="13571" width="16.5703125" style="21" customWidth="1"/>
    <col min="13572" max="13572" width="16" style="21" customWidth="1"/>
    <col min="13573" max="13573" width="16.5703125" style="21" customWidth="1"/>
    <col min="13574" max="13574" width="19" style="21" customWidth="1"/>
    <col min="13575" max="13575" width="14.7109375" style="21" customWidth="1"/>
    <col min="13576" max="13576" width="13.85546875" style="21" customWidth="1"/>
    <col min="13577" max="13577" width="14.7109375" style="21" customWidth="1"/>
    <col min="13578" max="13578" width="16.5703125" style="21" customWidth="1"/>
    <col min="13579" max="13579" width="11.28515625" style="21" customWidth="1"/>
    <col min="13580" max="13580" width="12.7109375" style="21" customWidth="1"/>
    <col min="13581" max="13826" width="9.140625" style="21"/>
    <col min="13827" max="13827" width="16.5703125" style="21" customWidth="1"/>
    <col min="13828" max="13828" width="16" style="21" customWidth="1"/>
    <col min="13829" max="13829" width="16.5703125" style="21" customWidth="1"/>
    <col min="13830" max="13830" width="19" style="21" customWidth="1"/>
    <col min="13831" max="13831" width="14.7109375" style="21" customWidth="1"/>
    <col min="13832" max="13832" width="13.85546875" style="21" customWidth="1"/>
    <col min="13833" max="13833" width="14.7109375" style="21" customWidth="1"/>
    <col min="13834" max="13834" width="16.5703125" style="21" customWidth="1"/>
    <col min="13835" max="13835" width="11.28515625" style="21" customWidth="1"/>
    <col min="13836" max="13836" width="12.7109375" style="21" customWidth="1"/>
    <col min="13837" max="14082" width="9.140625" style="21"/>
    <col min="14083" max="14083" width="16.5703125" style="21" customWidth="1"/>
    <col min="14084" max="14084" width="16" style="21" customWidth="1"/>
    <col min="14085" max="14085" width="16.5703125" style="21" customWidth="1"/>
    <col min="14086" max="14086" width="19" style="21" customWidth="1"/>
    <col min="14087" max="14087" width="14.7109375" style="21" customWidth="1"/>
    <col min="14088" max="14088" width="13.85546875" style="21" customWidth="1"/>
    <col min="14089" max="14089" width="14.7109375" style="21" customWidth="1"/>
    <col min="14090" max="14090" width="16.5703125" style="21" customWidth="1"/>
    <col min="14091" max="14091" width="11.28515625" style="21" customWidth="1"/>
    <col min="14092" max="14092" width="12.7109375" style="21" customWidth="1"/>
    <col min="14093" max="14338" width="9.140625" style="21"/>
    <col min="14339" max="14339" width="16.5703125" style="21" customWidth="1"/>
    <col min="14340" max="14340" width="16" style="21" customWidth="1"/>
    <col min="14341" max="14341" width="16.5703125" style="21" customWidth="1"/>
    <col min="14342" max="14342" width="19" style="21" customWidth="1"/>
    <col min="14343" max="14343" width="14.7109375" style="21" customWidth="1"/>
    <col min="14344" max="14344" width="13.85546875" style="21" customWidth="1"/>
    <col min="14345" max="14345" width="14.7109375" style="21" customWidth="1"/>
    <col min="14346" max="14346" width="16.5703125" style="21" customWidth="1"/>
    <col min="14347" max="14347" width="11.28515625" style="21" customWidth="1"/>
    <col min="14348" max="14348" width="12.7109375" style="21" customWidth="1"/>
    <col min="14349" max="14594" width="9.140625" style="21"/>
    <col min="14595" max="14595" width="16.5703125" style="21" customWidth="1"/>
    <col min="14596" max="14596" width="16" style="21" customWidth="1"/>
    <col min="14597" max="14597" width="16.5703125" style="21" customWidth="1"/>
    <col min="14598" max="14598" width="19" style="21" customWidth="1"/>
    <col min="14599" max="14599" width="14.7109375" style="21" customWidth="1"/>
    <col min="14600" max="14600" width="13.85546875" style="21" customWidth="1"/>
    <col min="14601" max="14601" width="14.7109375" style="21" customWidth="1"/>
    <col min="14602" max="14602" width="16.5703125" style="21" customWidth="1"/>
    <col min="14603" max="14603" width="11.28515625" style="21" customWidth="1"/>
    <col min="14604" max="14604" width="12.7109375" style="21" customWidth="1"/>
    <col min="14605" max="14850" width="9.140625" style="21"/>
    <col min="14851" max="14851" width="16.5703125" style="21" customWidth="1"/>
    <col min="14852" max="14852" width="16" style="21" customWidth="1"/>
    <col min="14853" max="14853" width="16.5703125" style="21" customWidth="1"/>
    <col min="14854" max="14854" width="19" style="21" customWidth="1"/>
    <col min="14855" max="14855" width="14.7109375" style="21" customWidth="1"/>
    <col min="14856" max="14856" width="13.85546875" style="21" customWidth="1"/>
    <col min="14857" max="14857" width="14.7109375" style="21" customWidth="1"/>
    <col min="14858" max="14858" width="16.5703125" style="21" customWidth="1"/>
    <col min="14859" max="14859" width="11.28515625" style="21" customWidth="1"/>
    <col min="14860" max="14860" width="12.7109375" style="21" customWidth="1"/>
    <col min="14861" max="15106" width="9.140625" style="21"/>
    <col min="15107" max="15107" width="16.5703125" style="21" customWidth="1"/>
    <col min="15108" max="15108" width="16" style="21" customWidth="1"/>
    <col min="15109" max="15109" width="16.5703125" style="21" customWidth="1"/>
    <col min="15110" max="15110" width="19" style="21" customWidth="1"/>
    <col min="15111" max="15111" width="14.7109375" style="21" customWidth="1"/>
    <col min="15112" max="15112" width="13.85546875" style="21" customWidth="1"/>
    <col min="15113" max="15113" width="14.7109375" style="21" customWidth="1"/>
    <col min="15114" max="15114" width="16.5703125" style="21" customWidth="1"/>
    <col min="15115" max="15115" width="11.28515625" style="21" customWidth="1"/>
    <col min="15116" max="15116" width="12.7109375" style="21" customWidth="1"/>
    <col min="15117" max="15362" width="9.140625" style="21"/>
    <col min="15363" max="15363" width="16.5703125" style="21" customWidth="1"/>
    <col min="15364" max="15364" width="16" style="21" customWidth="1"/>
    <col min="15365" max="15365" width="16.5703125" style="21" customWidth="1"/>
    <col min="15366" max="15366" width="19" style="21" customWidth="1"/>
    <col min="15367" max="15367" width="14.7109375" style="21" customWidth="1"/>
    <col min="15368" max="15368" width="13.85546875" style="21" customWidth="1"/>
    <col min="15369" max="15369" width="14.7109375" style="21" customWidth="1"/>
    <col min="15370" max="15370" width="16.5703125" style="21" customWidth="1"/>
    <col min="15371" max="15371" width="11.28515625" style="21" customWidth="1"/>
    <col min="15372" max="15372" width="12.7109375" style="21" customWidth="1"/>
    <col min="15373" max="15618" width="9.140625" style="21"/>
    <col min="15619" max="15619" width="16.5703125" style="21" customWidth="1"/>
    <col min="15620" max="15620" width="16" style="21" customWidth="1"/>
    <col min="15621" max="15621" width="16.5703125" style="21" customWidth="1"/>
    <col min="15622" max="15622" width="19" style="21" customWidth="1"/>
    <col min="15623" max="15623" width="14.7109375" style="21" customWidth="1"/>
    <col min="15624" max="15624" width="13.85546875" style="21" customWidth="1"/>
    <col min="15625" max="15625" width="14.7109375" style="21" customWidth="1"/>
    <col min="15626" max="15626" width="16.5703125" style="21" customWidth="1"/>
    <col min="15627" max="15627" width="11.28515625" style="21" customWidth="1"/>
    <col min="15628" max="15628" width="12.7109375" style="21" customWidth="1"/>
    <col min="15629" max="15874" width="9.140625" style="21"/>
    <col min="15875" max="15875" width="16.5703125" style="21" customWidth="1"/>
    <col min="15876" max="15876" width="16" style="21" customWidth="1"/>
    <col min="15877" max="15877" width="16.5703125" style="21" customWidth="1"/>
    <col min="15878" max="15878" width="19" style="21" customWidth="1"/>
    <col min="15879" max="15879" width="14.7109375" style="21" customWidth="1"/>
    <col min="15880" max="15880" width="13.85546875" style="21" customWidth="1"/>
    <col min="15881" max="15881" width="14.7109375" style="21" customWidth="1"/>
    <col min="15882" max="15882" width="16.5703125" style="21" customWidth="1"/>
    <col min="15883" max="15883" width="11.28515625" style="21" customWidth="1"/>
    <col min="15884" max="15884" width="12.7109375" style="21" customWidth="1"/>
    <col min="15885" max="16130" width="9.140625" style="21"/>
    <col min="16131" max="16131" width="16.5703125" style="21" customWidth="1"/>
    <col min="16132" max="16132" width="16" style="21" customWidth="1"/>
    <col min="16133" max="16133" width="16.5703125" style="21" customWidth="1"/>
    <col min="16134" max="16134" width="19" style="21" customWidth="1"/>
    <col min="16135" max="16135" width="14.7109375" style="21" customWidth="1"/>
    <col min="16136" max="16136" width="13.85546875" style="21" customWidth="1"/>
    <col min="16137" max="16137" width="14.7109375" style="21" customWidth="1"/>
    <col min="16138" max="16138" width="16.5703125" style="21" customWidth="1"/>
    <col min="16139" max="16139" width="11.28515625" style="21" customWidth="1"/>
    <col min="16140" max="16140" width="12.7109375" style="21" customWidth="1"/>
    <col min="16141" max="16384" width="9.140625" style="21"/>
  </cols>
  <sheetData>
    <row r="1" spans="1:13" ht="101.25" customHeight="1" x14ac:dyDescent="0.2">
      <c r="G1" s="57"/>
      <c r="H1" s="57"/>
      <c r="I1" s="84" t="s">
        <v>74</v>
      </c>
      <c r="J1" s="84"/>
      <c r="K1" s="84"/>
      <c r="L1" s="84"/>
    </row>
    <row r="3" spans="1:13" ht="117.75" customHeight="1" x14ac:dyDescent="0.2">
      <c r="A3" s="83" t="s">
        <v>75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3" ht="13.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1:13" ht="14.25" x14ac:dyDescent="0.2">
      <c r="B6" s="24" t="s">
        <v>31</v>
      </c>
      <c r="C6" s="25" t="s">
        <v>32</v>
      </c>
      <c r="D6" s="25" t="s">
        <v>33</v>
      </c>
      <c r="E6" s="25"/>
      <c r="F6" s="25"/>
      <c r="G6" s="25"/>
      <c r="H6" s="25"/>
    </row>
    <row r="7" spans="1:13" ht="14.25" x14ac:dyDescent="0.2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4.25" x14ac:dyDescent="0.2">
      <c r="B8" s="25" t="s">
        <v>31</v>
      </c>
      <c r="C8" s="25" t="s">
        <v>34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4.25" x14ac:dyDescent="0.2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4.25" x14ac:dyDescent="0.2">
      <c r="B10" s="25" t="s">
        <v>35</v>
      </c>
      <c r="C10" s="25" t="s">
        <v>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4.25" x14ac:dyDescent="0.2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5" x14ac:dyDescent="0.25">
      <c r="C12" s="73" t="s">
        <v>37</v>
      </c>
      <c r="D12" s="73"/>
      <c r="E12" s="73"/>
      <c r="F12" s="73"/>
      <c r="G12" s="73"/>
      <c r="H12" s="73"/>
      <c r="I12" s="73"/>
      <c r="J12" s="73"/>
      <c r="K12" s="73"/>
      <c r="L12" s="25"/>
      <c r="M12" s="25"/>
    </row>
    <row r="13" spans="1:13" ht="14.25" x14ac:dyDescent="0.2">
      <c r="B13" s="25"/>
      <c r="C13" s="25"/>
      <c r="D13" s="25"/>
      <c r="E13" s="25"/>
      <c r="F13" s="25"/>
      <c r="G13" s="25"/>
      <c r="H13" s="25"/>
      <c r="I13" s="25"/>
      <c r="J13" s="25" t="s">
        <v>38</v>
      </c>
      <c r="K13" s="26"/>
      <c r="L13" s="26"/>
      <c r="M13" s="25"/>
    </row>
    <row r="14" spans="1:13" ht="132" x14ac:dyDescent="0.2">
      <c r="B14" s="74" t="s">
        <v>39</v>
      </c>
      <c r="C14" s="75"/>
      <c r="D14" s="27" t="s">
        <v>40</v>
      </c>
      <c r="E14" s="28" t="s">
        <v>41</v>
      </c>
      <c r="F14" s="29" t="s">
        <v>42</v>
      </c>
      <c r="G14" s="28" t="s">
        <v>41</v>
      </c>
      <c r="H14" s="29" t="s">
        <v>43</v>
      </c>
      <c r="I14" s="30"/>
      <c r="J14" s="30" t="s">
        <v>35</v>
      </c>
      <c r="K14" s="25"/>
      <c r="L14" s="25"/>
      <c r="M14" s="25"/>
    </row>
    <row r="15" spans="1:13" ht="21" customHeight="1" x14ac:dyDescent="0.2">
      <c r="B15" s="69">
        <v>2023</v>
      </c>
      <c r="C15" s="70"/>
      <c r="D15" s="31">
        <f>C23</f>
        <v>7.0000000000000007E-2</v>
      </c>
      <c r="E15" s="32" t="s">
        <v>44</v>
      </c>
      <c r="F15" s="33">
        <v>504586</v>
      </c>
      <c r="G15" s="32" t="s">
        <v>44</v>
      </c>
      <c r="H15" s="33">
        <v>1.302</v>
      </c>
      <c r="I15" s="33" t="s">
        <v>32</v>
      </c>
      <c r="J15" s="34">
        <f>D15*F15*H15</f>
        <v>45987.968040000007</v>
      </c>
      <c r="K15" s="25"/>
      <c r="L15" s="25"/>
      <c r="M15" s="25"/>
    </row>
    <row r="16" spans="1:13" ht="21.75" customHeight="1" x14ac:dyDescent="0.2">
      <c r="B16" s="69">
        <v>2024</v>
      </c>
      <c r="C16" s="70"/>
      <c r="D16" s="31">
        <f>C24</f>
        <v>7.0000000000000007E-2</v>
      </c>
      <c r="E16" s="32" t="s">
        <v>44</v>
      </c>
      <c r="F16" s="33">
        <v>504586</v>
      </c>
      <c r="G16" s="32" t="s">
        <v>44</v>
      </c>
      <c r="H16" s="33">
        <v>1.302</v>
      </c>
      <c r="I16" s="33" t="s">
        <v>32</v>
      </c>
      <c r="J16" s="34">
        <f>D16*F16*H16</f>
        <v>45987.968040000007</v>
      </c>
      <c r="K16" s="25"/>
      <c r="L16" s="25"/>
      <c r="M16" s="25"/>
    </row>
    <row r="17" spans="2:15" ht="21.75" customHeight="1" x14ac:dyDescent="0.2">
      <c r="B17" s="69">
        <v>2025</v>
      </c>
      <c r="C17" s="70"/>
      <c r="D17" s="31">
        <f>C25</f>
        <v>7.0000000000000007E-2</v>
      </c>
      <c r="E17" s="32" t="s">
        <v>44</v>
      </c>
      <c r="F17" s="33">
        <v>504586</v>
      </c>
      <c r="G17" s="32" t="s">
        <v>44</v>
      </c>
      <c r="H17" s="33">
        <v>1.302</v>
      </c>
      <c r="I17" s="33" t="s">
        <v>32</v>
      </c>
      <c r="J17" s="34">
        <f>D17*F17*H17</f>
        <v>45987.968040000007</v>
      </c>
      <c r="K17" s="25"/>
      <c r="L17" s="25"/>
      <c r="M17" s="25"/>
    </row>
    <row r="18" spans="2:15" ht="14.25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5" ht="15" x14ac:dyDescent="0.25">
      <c r="B19" s="73" t="s">
        <v>45</v>
      </c>
      <c r="C19" s="73"/>
      <c r="D19" s="73"/>
      <c r="E19" s="73"/>
      <c r="F19" s="73"/>
      <c r="G19" s="73"/>
      <c r="H19" s="73"/>
      <c r="I19" s="73"/>
      <c r="J19" s="73"/>
      <c r="K19" s="25"/>
      <c r="L19" s="25"/>
      <c r="M19" s="25"/>
    </row>
    <row r="20" spans="2:15" ht="15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25"/>
      <c r="L20" s="25"/>
      <c r="M20" s="25"/>
    </row>
    <row r="21" spans="2:15" ht="14.25" x14ac:dyDescent="0.2">
      <c r="B21" s="25"/>
      <c r="C21" s="36"/>
      <c r="D21" s="36"/>
      <c r="E21" s="36"/>
      <c r="F21" s="36"/>
      <c r="G21" s="37"/>
      <c r="H21" s="36"/>
      <c r="I21" s="37" t="s">
        <v>46</v>
      </c>
      <c r="J21" s="25"/>
      <c r="K21" s="25"/>
      <c r="L21" s="25"/>
      <c r="M21" s="25"/>
    </row>
    <row r="22" spans="2:15" ht="69" customHeight="1" x14ac:dyDescent="0.2">
      <c r="B22" s="38" t="s">
        <v>39</v>
      </c>
      <c r="C22" s="28" t="s">
        <v>47</v>
      </c>
      <c r="D22" s="39"/>
      <c r="E22" s="40" t="s">
        <v>48</v>
      </c>
      <c r="F22" s="28" t="s">
        <v>41</v>
      </c>
      <c r="G22" s="28" t="s">
        <v>76</v>
      </c>
      <c r="H22" s="28" t="s">
        <v>41</v>
      </c>
      <c r="I22" s="28" t="s">
        <v>77</v>
      </c>
      <c r="J22" s="41"/>
      <c r="K22" s="25"/>
      <c r="L22" s="25"/>
      <c r="M22" s="25"/>
    </row>
    <row r="23" spans="2:15" ht="21.75" customHeight="1" x14ac:dyDescent="0.2">
      <c r="B23" s="33">
        <f>B15</f>
        <v>2023</v>
      </c>
      <c r="C23" s="31">
        <f>ROUND(E23*G23/I23,2)</f>
        <v>7.0000000000000007E-2</v>
      </c>
      <c r="D23" s="32" t="s">
        <v>51</v>
      </c>
      <c r="E23" s="33">
        <v>1</v>
      </c>
      <c r="F23" s="32" t="s">
        <v>44</v>
      </c>
      <c r="G23" s="32">
        <v>28</v>
      </c>
      <c r="H23" s="33" t="s">
        <v>52</v>
      </c>
      <c r="I23" s="32">
        <v>410</v>
      </c>
      <c r="J23" s="41"/>
      <c r="K23" s="25"/>
      <c r="L23" s="25"/>
      <c r="M23" s="25"/>
    </row>
    <row r="24" spans="2:15" ht="26.25" customHeight="1" x14ac:dyDescent="0.2">
      <c r="B24" s="33">
        <f>B16</f>
        <v>2024</v>
      </c>
      <c r="C24" s="31">
        <f>ROUND(E24*G24/I24,2)</f>
        <v>7.0000000000000007E-2</v>
      </c>
      <c r="D24" s="32" t="s">
        <v>51</v>
      </c>
      <c r="E24" s="33">
        <v>1</v>
      </c>
      <c r="F24" s="32" t="s">
        <v>44</v>
      </c>
      <c r="G24" s="32">
        <v>28</v>
      </c>
      <c r="H24" s="33" t="s">
        <v>52</v>
      </c>
      <c r="I24" s="32">
        <v>410</v>
      </c>
      <c r="J24" s="41"/>
      <c r="K24" s="25"/>
      <c r="L24" s="25"/>
      <c r="M24" s="25"/>
    </row>
    <row r="25" spans="2:15" ht="30" customHeight="1" x14ac:dyDescent="0.2">
      <c r="B25" s="33">
        <f>B17</f>
        <v>2025</v>
      </c>
      <c r="C25" s="31">
        <f>ROUND(E25*G25/I25,2)</f>
        <v>7.0000000000000007E-2</v>
      </c>
      <c r="D25" s="32" t="s">
        <v>51</v>
      </c>
      <c r="E25" s="33">
        <v>1</v>
      </c>
      <c r="F25" s="32" t="s">
        <v>44</v>
      </c>
      <c r="G25" s="32">
        <v>28</v>
      </c>
      <c r="H25" s="33" t="s">
        <v>52</v>
      </c>
      <c r="I25" s="32">
        <v>410</v>
      </c>
      <c r="J25" s="41"/>
      <c r="K25" s="24"/>
      <c r="L25" s="24"/>
      <c r="M25" s="24"/>
      <c r="N25" s="42"/>
      <c r="O25" s="42"/>
    </row>
    <row r="26" spans="2:15" ht="14.25" x14ac:dyDescent="0.2">
      <c r="B26" s="41"/>
      <c r="C26" s="43"/>
      <c r="D26" s="41"/>
      <c r="E26" s="44"/>
      <c r="F26" s="44"/>
      <c r="G26" s="41"/>
      <c r="H26" s="44"/>
      <c r="I26" s="45"/>
      <c r="J26" s="41"/>
      <c r="K26" s="25"/>
      <c r="L26" s="25"/>
      <c r="M26" s="25"/>
    </row>
    <row r="27" spans="2:15" ht="14.25" x14ac:dyDescent="0.2">
      <c r="B27" s="41"/>
      <c r="C27" s="43"/>
      <c r="D27" s="41"/>
      <c r="E27" s="44"/>
      <c r="F27" s="44"/>
      <c r="G27" s="41"/>
      <c r="H27" s="44" t="s">
        <v>38</v>
      </c>
      <c r="I27" s="45"/>
      <c r="J27" s="41"/>
      <c r="K27" s="25"/>
      <c r="L27" s="25"/>
      <c r="M27" s="25"/>
    </row>
    <row r="28" spans="2:15" ht="15.75" x14ac:dyDescent="0.25">
      <c r="B28" s="33"/>
      <c r="C28" s="33"/>
      <c r="D28" s="33"/>
      <c r="E28" s="33"/>
      <c r="F28" s="46" t="s">
        <v>53</v>
      </c>
      <c r="G28" s="46" t="s">
        <v>54</v>
      </c>
      <c r="H28" s="46" t="s">
        <v>55</v>
      </c>
      <c r="I28" s="47"/>
      <c r="J28" s="48"/>
      <c r="K28" s="25"/>
      <c r="L28" s="25"/>
      <c r="M28" s="25"/>
    </row>
    <row r="29" spans="2:15" ht="15.75" x14ac:dyDescent="0.25">
      <c r="B29" s="46" t="s">
        <v>56</v>
      </c>
      <c r="C29" s="46"/>
      <c r="D29" s="46"/>
      <c r="E29" s="46"/>
      <c r="F29" s="49">
        <f>J15</f>
        <v>45987.968040000007</v>
      </c>
      <c r="G29" s="49">
        <f>J16</f>
        <v>45987.968040000007</v>
      </c>
      <c r="H29" s="49">
        <f>J17</f>
        <v>45987.968040000007</v>
      </c>
      <c r="I29" s="48"/>
      <c r="J29" s="48"/>
      <c r="K29" s="25"/>
      <c r="L29" s="25"/>
      <c r="M29" s="25"/>
    </row>
    <row r="30" spans="2:15" ht="15.75" x14ac:dyDescent="0.25">
      <c r="B30" s="46"/>
      <c r="C30" s="46"/>
      <c r="D30" s="46"/>
      <c r="E30" s="46"/>
      <c r="F30" s="49"/>
      <c r="G30" s="49"/>
      <c r="H30" s="50"/>
      <c r="I30" s="48"/>
      <c r="J30" s="48"/>
      <c r="K30" s="25"/>
      <c r="L30" s="25"/>
      <c r="M30" s="25"/>
    </row>
    <row r="31" spans="2:15" ht="29.25" customHeight="1" x14ac:dyDescent="0.25">
      <c r="B31" s="77" t="s">
        <v>57</v>
      </c>
      <c r="C31" s="78"/>
      <c r="D31" s="78"/>
      <c r="E31" s="79"/>
      <c r="F31" s="49">
        <f>ROUND(F29/1.043/12,0)</f>
        <v>3674</v>
      </c>
      <c r="G31" s="49">
        <f>ROUND(G29/1.043/12,0)</f>
        <v>3674</v>
      </c>
      <c r="H31" s="49">
        <f>ROUND(H29/1.043/12,0)</f>
        <v>3674</v>
      </c>
      <c r="I31" s="48"/>
      <c r="J31" s="48"/>
    </row>
    <row r="32" spans="2:15" x14ac:dyDescent="0.2">
      <c r="B32" s="48"/>
      <c r="C32" s="48"/>
      <c r="D32" s="48"/>
      <c r="E32" s="48"/>
      <c r="F32" s="48"/>
      <c r="G32" s="48"/>
      <c r="H32" s="48"/>
      <c r="I32" s="48"/>
      <c r="J32" s="58"/>
    </row>
    <row r="35" spans="1:12" ht="36.75" customHeight="1" x14ac:dyDescent="0.2">
      <c r="A35" s="76" t="s">
        <v>58</v>
      </c>
      <c r="B35" s="76"/>
      <c r="C35" s="76"/>
      <c r="D35" s="76"/>
      <c r="E35" s="51"/>
      <c r="F35" s="51"/>
      <c r="G35" s="51"/>
      <c r="H35" s="51"/>
      <c r="I35" s="76" t="s">
        <v>59</v>
      </c>
      <c r="J35" s="76"/>
      <c r="K35" s="76"/>
      <c r="L35" s="51"/>
    </row>
    <row r="36" spans="1:12" ht="15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5" x14ac:dyDescent="0.2">
      <c r="B37" s="51"/>
      <c r="C37" s="76" t="s">
        <v>73</v>
      </c>
      <c r="D37" s="76"/>
      <c r="E37" s="76"/>
      <c r="F37" s="76"/>
      <c r="G37" s="51"/>
      <c r="H37" s="51"/>
      <c r="I37" s="51"/>
      <c r="J37" s="51"/>
      <c r="K37" s="76" t="s">
        <v>61</v>
      </c>
      <c r="L37" s="76"/>
    </row>
    <row r="39" spans="1:12" x14ac:dyDescent="0.2">
      <c r="C39" s="21" t="s">
        <v>62</v>
      </c>
      <c r="I39" s="21" t="s">
        <v>62</v>
      </c>
    </row>
    <row r="40" spans="1:12" ht="48.75" customHeight="1" x14ac:dyDescent="0.2"/>
    <row r="41" spans="1:12" ht="15" x14ac:dyDescent="0.2">
      <c r="B41" s="52"/>
      <c r="C41" s="52"/>
      <c r="D41" s="52"/>
      <c r="E41" s="51"/>
    </row>
    <row r="42" spans="1:12" ht="15" x14ac:dyDescent="0.2">
      <c r="B42" s="51"/>
      <c r="C42" s="51"/>
      <c r="D42" s="51"/>
      <c r="E42" s="51"/>
    </row>
    <row r="43" spans="1:12" ht="15" x14ac:dyDescent="0.2">
      <c r="B43" s="51"/>
      <c r="C43" s="51"/>
      <c r="D43" s="76"/>
      <c r="E43" s="76"/>
    </row>
  </sheetData>
  <mergeCells count="14">
    <mergeCell ref="D43:E43"/>
    <mergeCell ref="B17:C17"/>
    <mergeCell ref="B19:J19"/>
    <mergeCell ref="B31:E31"/>
    <mergeCell ref="A35:D35"/>
    <mergeCell ref="I35:K35"/>
    <mergeCell ref="C37:F37"/>
    <mergeCell ref="K37:L37"/>
    <mergeCell ref="B16:C16"/>
    <mergeCell ref="I1:L1"/>
    <mergeCell ref="A3:L3"/>
    <mergeCell ref="C12:K12"/>
    <mergeCell ref="B14:C14"/>
    <mergeCell ref="B15:C15"/>
  </mergeCells>
  <pageMargins left="0.75" right="0.75" top="1" bottom="1" header="0.5" footer="0.5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6</vt:lpstr>
      <vt:lpstr>2.1.1</vt:lpstr>
      <vt:lpstr>2.1.2</vt:lpstr>
      <vt:lpstr>2.1.3</vt:lpstr>
      <vt:lpstr>2.1.4</vt:lpstr>
      <vt:lpstr>2.1.5</vt:lpstr>
      <vt:lpstr>2.1.6</vt:lpstr>
      <vt:lpstr>2.1.7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</cp:lastModifiedBy>
  <cp:lastPrinted>2022-11-14T02:16:02Z</cp:lastPrinted>
  <dcterms:created xsi:type="dcterms:W3CDTF">2022-11-13T14:13:28Z</dcterms:created>
  <dcterms:modified xsi:type="dcterms:W3CDTF">2022-11-14T02:16:06Z</dcterms:modified>
</cp:coreProperties>
</file>