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90" windowHeight="7650"/>
  </bookViews>
  <sheets>
    <sheet name="приложение 2" sheetId="1" r:id="rId1"/>
  </sheets>
  <definedNames>
    <definedName name="bbi1iepey541b3erm5gspvzrtk">#REF!</definedName>
    <definedName name="eaho2ejrtdbq5dbiou1fruoidk">#REF!</definedName>
    <definedName name="frupzostrx2engzlq5coj1izgc">#REF!</definedName>
    <definedName name="hxw0shfsad1bl0w3rcqndiwdqc">#REF!</definedName>
    <definedName name="idhebtridp4g55tiidmllpbcck">#REF!</definedName>
    <definedName name="ilgrxtqehl5ojfb14epb1v0vpk">#REF!</definedName>
    <definedName name="iukfigxpatbnff5s3qskal4gtw">#REF!</definedName>
    <definedName name="jbdrlm0jnl44bjyvb5parwosvs">#REF!</definedName>
    <definedName name="jmacmxvbgdblzh0tvh4m0gadvc">#REF!</definedName>
    <definedName name="lens0r1dzt0ivfvdjvc15ibd1c">#REF!</definedName>
    <definedName name="lzvlrjqro14zjenw2ueuj40zww">#REF!</definedName>
    <definedName name="miceqmminp2t5fkvq3dcp5azms">#REF!</definedName>
    <definedName name="muebv3fbrh0nbhfkcvkdiuichg">#REF!</definedName>
    <definedName name="oishsvraxpbc3jz3kk3m5zcwm0">#REF!</definedName>
    <definedName name="pf4ktio2ct2wb5lic4d0ij22zg">#REF!</definedName>
    <definedName name="qhgcjeqs4xbh5af0b0knrgslds">#REF!</definedName>
    <definedName name="qm1r2zbyvxaabczgs5nd53xmq4">#REF!</definedName>
    <definedName name="qunp1nijp1aaxbgswizf0lz200">#REF!</definedName>
    <definedName name="rcn525ywmx4pde1kn3aevp0dfk">#REF!</definedName>
    <definedName name="swpjxblu3dbu33cqzchc5hkk0w">#REF!</definedName>
    <definedName name="syjdhdk35p4nh3cjfxnviauzls">#REF!</definedName>
    <definedName name="t1iocfpqd13el1y2ekxnfpwstw">#REF!</definedName>
    <definedName name="tqwxsrwtrd3p34nrtmvfunozag">#REF!</definedName>
    <definedName name="u1m5vran2x1y11qx5xfu2j4tz4">#REF!</definedName>
    <definedName name="ua41amkhph5c1h53xxk2wbxxpk">#REF!</definedName>
    <definedName name="vm2ikyzfyl3c3f2vbofwexhk2c">#REF!</definedName>
    <definedName name="w1nehiloq13fdfxu13klcaopgw">#REF!</definedName>
    <definedName name="whvhn4kg25bcn2skpkb3bqydz4">#REF!</definedName>
    <definedName name="wqazcjs4o12a5adpyzuqhb5cko">#REF!</definedName>
    <definedName name="x50bwhcspt2rtgjg0vg0hfk2ns">#REF!</definedName>
    <definedName name="xfiudkw3z5aq3govpiyzsxyki0">#REF!</definedName>
    <definedName name="_xlnm.Print_Area" localSheetId="0">'приложение 2'!$A$1:$T$91</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77" i="1" l="1"/>
  <c r="R8" i="1" l="1"/>
  <c r="S8" i="1"/>
  <c r="T8" i="1"/>
  <c r="R9" i="1"/>
  <c r="S9" i="1"/>
  <c r="T9" i="1"/>
  <c r="Q59" i="1"/>
  <c r="R59" i="1"/>
  <c r="S59" i="1"/>
  <c r="T59" i="1"/>
  <c r="R77" i="1"/>
  <c r="S77" i="1"/>
  <c r="T77" i="1"/>
  <c r="Q77" i="1"/>
  <c r="Q88" i="1"/>
  <c r="R88" i="1"/>
  <c r="P88" i="1"/>
  <c r="P87" i="1" s="1"/>
  <c r="Q78" i="1"/>
  <c r="R67" i="1"/>
  <c r="R66" i="1" s="1"/>
  <c r="R65" i="1" s="1"/>
  <c r="S67" i="1"/>
  <c r="S66" i="1" s="1"/>
  <c r="S65" i="1" s="1"/>
  <c r="T67" i="1"/>
  <c r="T66" i="1" s="1"/>
  <c r="T65" i="1" s="1"/>
  <c r="Q68" i="1"/>
  <c r="Q67" i="1"/>
  <c r="Q66" i="1"/>
  <c r="Q65" i="1" s="1"/>
  <c r="P67" i="1"/>
  <c r="P66" i="1" s="1"/>
  <c r="P65" i="1" s="1"/>
  <c r="R55" i="1"/>
  <c r="R54" i="1" s="1"/>
  <c r="R53" i="1" s="1"/>
  <c r="S55" i="1"/>
  <c r="S54" i="1" s="1"/>
  <c r="S53" i="1" s="1"/>
  <c r="T55" i="1"/>
  <c r="T54" i="1" s="1"/>
  <c r="T53" i="1" s="1"/>
  <c r="Q55" i="1"/>
  <c r="Q54" i="1" s="1"/>
  <c r="Q53" i="1" s="1"/>
  <c r="P55" i="1"/>
  <c r="P54" i="1" s="1"/>
  <c r="P53" i="1" s="1"/>
  <c r="P48" i="1"/>
  <c r="P47" i="1"/>
  <c r="P46" i="1" s="1"/>
  <c r="R47" i="1"/>
  <c r="R46" i="1" s="1"/>
  <c r="S47" i="1"/>
  <c r="S46" i="1" s="1"/>
  <c r="R48" i="1"/>
  <c r="S48" i="1"/>
  <c r="T48" i="1"/>
  <c r="T47" i="1" s="1"/>
  <c r="T46" i="1" s="1"/>
  <c r="Q48" i="1"/>
  <c r="Q47" i="1" s="1"/>
  <c r="Q46" i="1" s="1"/>
  <c r="Q87" i="1" l="1"/>
  <c r="Q76" i="1"/>
  <c r="Q75" i="1" s="1"/>
  <c r="P76" i="1"/>
  <c r="P75" i="1" s="1"/>
  <c r="Q73" i="1"/>
  <c r="P73" i="1"/>
  <c r="Q71" i="1"/>
  <c r="Q70" i="1" s="1"/>
  <c r="Q69" i="1" s="1"/>
  <c r="P71" i="1"/>
  <c r="P70" i="1" s="1"/>
  <c r="P69" i="1" s="1"/>
  <c r="Q62" i="1"/>
  <c r="Q61" i="1" s="1"/>
  <c r="Q60" i="1" s="1"/>
  <c r="P62" i="1"/>
  <c r="Q51" i="1"/>
  <c r="Q50" i="1" s="1"/>
  <c r="P51" i="1"/>
  <c r="P50" i="1" s="1"/>
  <c r="Q44" i="1"/>
  <c r="P44" i="1"/>
  <c r="Q42" i="1"/>
  <c r="P42" i="1"/>
  <c r="Q38" i="1"/>
  <c r="Q37" i="1" s="1"/>
  <c r="Q36" i="1" s="1"/>
  <c r="P38" i="1"/>
  <c r="P37" i="1" s="1"/>
  <c r="P36" i="1" s="1"/>
  <c r="Q34" i="1"/>
  <c r="P34" i="1"/>
  <c r="Q32" i="1"/>
  <c r="P32" i="1"/>
  <c r="Q29" i="1"/>
  <c r="P29" i="1"/>
  <c r="Q26" i="1"/>
  <c r="Q25" i="1" s="1"/>
  <c r="P26" i="1"/>
  <c r="P25" i="1" s="1"/>
  <c r="Q23" i="1"/>
  <c r="P23" i="1"/>
  <c r="Q21" i="1"/>
  <c r="P21" i="1"/>
  <c r="Q19" i="1"/>
  <c r="P19" i="1"/>
  <c r="Q17" i="1"/>
  <c r="P17" i="1"/>
  <c r="Q10" i="1"/>
  <c r="Q9" i="1" s="1"/>
  <c r="Q8" i="1" s="1"/>
  <c r="P10" i="1"/>
  <c r="P9" i="1" s="1"/>
  <c r="R87" i="1"/>
  <c r="R83" i="1"/>
  <c r="R76" i="1" s="1"/>
  <c r="R75" i="1" s="1"/>
  <c r="T76" i="1"/>
  <c r="T75" i="1" s="1"/>
  <c r="S76" i="1"/>
  <c r="S75" i="1" s="1"/>
  <c r="T73" i="1"/>
  <c r="S73" i="1"/>
  <c r="R73" i="1"/>
  <c r="T71" i="1"/>
  <c r="T70" i="1" s="1"/>
  <c r="S71" i="1"/>
  <c r="S70" i="1" s="1"/>
  <c r="R71" i="1"/>
  <c r="R70" i="1" s="1"/>
  <c r="T62" i="1"/>
  <c r="T61" i="1" s="1"/>
  <c r="T60" i="1" s="1"/>
  <c r="S62" i="1"/>
  <c r="S61" i="1" s="1"/>
  <c r="S60" i="1" s="1"/>
  <c r="R62" i="1"/>
  <c r="R61" i="1" s="1"/>
  <c r="R60" i="1" s="1"/>
  <c r="T51" i="1"/>
  <c r="T50" i="1" s="1"/>
  <c r="S51" i="1"/>
  <c r="R51" i="1"/>
  <c r="R50" i="1" s="1"/>
  <c r="S50" i="1"/>
  <c r="T44" i="1"/>
  <c r="S44" i="1"/>
  <c r="R44" i="1"/>
  <c r="T42" i="1"/>
  <c r="S42" i="1"/>
  <c r="R42" i="1"/>
  <c r="T38" i="1"/>
  <c r="T37" i="1" s="1"/>
  <c r="T36" i="1" s="1"/>
  <c r="S38" i="1"/>
  <c r="S37" i="1" s="1"/>
  <c r="S36" i="1" s="1"/>
  <c r="R38" i="1"/>
  <c r="R37" i="1" s="1"/>
  <c r="R36" i="1" s="1"/>
  <c r="T34" i="1"/>
  <c r="S34" i="1"/>
  <c r="R34" i="1"/>
  <c r="T32" i="1"/>
  <c r="T31" i="1" s="1"/>
  <c r="S32" i="1"/>
  <c r="R32" i="1"/>
  <c r="T29" i="1"/>
  <c r="S29" i="1"/>
  <c r="R29" i="1"/>
  <c r="T26" i="1"/>
  <c r="T25" i="1" s="1"/>
  <c r="S26" i="1"/>
  <c r="S25" i="1" s="1"/>
  <c r="R26" i="1"/>
  <c r="R25" i="1" s="1"/>
  <c r="T23" i="1"/>
  <c r="S23" i="1"/>
  <c r="R23" i="1"/>
  <c r="T21" i="1"/>
  <c r="S21" i="1"/>
  <c r="R21" i="1"/>
  <c r="T19" i="1"/>
  <c r="S19" i="1"/>
  <c r="R19" i="1"/>
  <c r="T17" i="1"/>
  <c r="S17" i="1"/>
  <c r="R17" i="1"/>
  <c r="T10" i="1"/>
  <c r="S10" i="1"/>
  <c r="R10" i="1"/>
  <c r="P61" i="1" l="1"/>
  <c r="P60" i="1" s="1"/>
  <c r="P59" i="1" s="1"/>
  <c r="P58" i="1" s="1"/>
  <c r="P41" i="1"/>
  <c r="P40" i="1" s="1"/>
  <c r="Q41" i="1"/>
  <c r="Q40" i="1" s="1"/>
  <c r="Q58" i="1"/>
  <c r="Q31" i="1"/>
  <c r="Q28" i="1" s="1"/>
  <c r="P31" i="1"/>
  <c r="P28" i="1" s="1"/>
  <c r="Q16" i="1"/>
  <c r="Q15" i="1" s="1"/>
  <c r="P16" i="1"/>
  <c r="P15" i="1" s="1"/>
  <c r="S69" i="1"/>
  <c r="R41" i="1"/>
  <c r="R40" i="1" s="1"/>
  <c r="T41" i="1"/>
  <c r="T40" i="1" s="1"/>
  <c r="T16" i="1"/>
  <c r="T15" i="1" s="1"/>
  <c r="R31" i="1"/>
  <c r="R28" i="1" s="1"/>
  <c r="S31" i="1"/>
  <c r="S28" i="1" s="1"/>
  <c r="R69" i="1"/>
  <c r="R58" i="1" s="1"/>
  <c r="R16" i="1"/>
  <c r="R15" i="1" s="1"/>
  <c r="S16" i="1"/>
  <c r="S15" i="1" s="1"/>
  <c r="S41" i="1"/>
  <c r="S40" i="1" s="1"/>
  <c r="T69" i="1"/>
  <c r="T28" i="1"/>
  <c r="P8" i="1" l="1"/>
  <c r="P91" i="1" s="1"/>
  <c r="Q91" i="1"/>
  <c r="T89" i="1"/>
  <c r="R91" i="1"/>
  <c r="S89" i="1"/>
  <c r="T88" i="1" l="1"/>
  <c r="T87" i="1" s="1"/>
  <c r="T58" i="1" s="1"/>
  <c r="T91" i="1" s="1"/>
  <c r="S88" i="1"/>
  <c r="S87" i="1" s="1"/>
  <c r="S58" i="1" s="1"/>
  <c r="S91" i="1" s="1"/>
</calcChain>
</file>

<file path=xl/sharedStrings.xml><?xml version="1.0" encoding="utf-8"?>
<sst xmlns="http://schemas.openxmlformats.org/spreadsheetml/2006/main" count="901" uniqueCount="253">
  <si>
    <t>(рублей)</t>
  </si>
  <si>
    <t>№ строки</t>
  </si>
  <si>
    <t>Код классификации доходов бюджета</t>
  </si>
  <si>
    <t xml:space="preserve">Наименование кода поступлений в бюджет, группы, подгруппы, статьи, подстатьи, элемента, группы подвида, аналитической группы подвида доходов
</t>
  </si>
  <si>
    <t>Всего доходы бюджета на 2023 год</t>
  </si>
  <si>
    <t>Всего доходы бюджета на 2024 год</t>
  </si>
  <si>
    <t>Всего доходы бюджета на 2025 год</t>
  </si>
  <si>
    <t>код главного администратора доходов бюджета</t>
  </si>
  <si>
    <t>код вида доходов бюджета</t>
  </si>
  <si>
    <t>код подвида доходов бюджета</t>
  </si>
  <si>
    <t>группа доходов</t>
  </si>
  <si>
    <t>подгруппа доходов</t>
  </si>
  <si>
    <t>статья доходов</t>
  </si>
  <si>
    <t>подстатья доходов</t>
  </si>
  <si>
    <t>элемент доходов</t>
  </si>
  <si>
    <t>группа подвидов доходов бюджета</t>
  </si>
  <si>
    <t>аналитическая группа подвида доходов бюджета</t>
  </si>
  <si>
    <t>1</t>
  </si>
  <si>
    <t>2</t>
  </si>
  <si>
    <t>3</t>
  </si>
  <si>
    <t>4</t>
  </si>
  <si>
    <t>5</t>
  </si>
  <si>
    <t>6</t>
  </si>
  <si>
    <t>7</t>
  </si>
  <si>
    <t>8</t>
  </si>
  <si>
    <t>000</t>
  </si>
  <si>
    <t>00</t>
  </si>
  <si>
    <t>0000</t>
  </si>
  <si>
    <t>НАЛОГОВЫЕ И НЕНАЛОГОВЫЕ ДОХОДЫ</t>
  </si>
  <si>
    <t>182</t>
  </si>
  <si>
    <t>01</t>
  </si>
  <si>
    <t>НАЛОГИ НА ПРИБЫЛЬ, ДОХОДЫ</t>
  </si>
  <si>
    <t>02</t>
  </si>
  <si>
    <t>110</t>
  </si>
  <si>
    <t>Налог на доходы физических лиц</t>
  </si>
  <si>
    <t>010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</si>
  <si>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</si>
  <si>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020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</si>
  <si>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</si>
  <si>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030</t>
  </si>
  <si>
    <t>Налог на доходы физических лиц с доходов, полученных физическими лицами в соответствии со статьей 228 Налогового кодекса Российской Федерации</t>
  </si>
  <si>
    <t>080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</si>
  <si>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t>
  </si>
  <si>
    <t>03</t>
  </si>
  <si>
    <t>НАЛОГИ НА ТОВАРЫ (РАБОТЫ, УСЛУГИ), РЕАЛИЗУЕМЫЕ НА ТЕРРИТОРИИ РОССИЙСКОЙ ФЕДЕРАЦИИ</t>
  </si>
  <si>
    <t>9</t>
  </si>
  <si>
    <t>Акцизы по подакцизным товарам (продукции), производимым на территории Российской Федерации</t>
  </si>
  <si>
    <t>10</t>
  </si>
  <si>
    <t>100</t>
  </si>
  <si>
    <t>230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</si>
  <si>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</si>
  <si>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11</t>
  </si>
  <si>
    <t>231</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</si>
  <si>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</si>
  <si>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12</t>
  </si>
  <si>
    <t>240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</si>
  <si>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</si>
  <si>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13</t>
  </si>
  <si>
    <t>241</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</si>
  <si>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</si>
  <si>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14</t>
  </si>
  <si>
    <t>250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</si>
  <si>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</si>
  <si>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15</t>
  </si>
  <si>
    <t>251</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</si>
  <si>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</si>
  <si>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16</t>
  </si>
  <si>
    <t>260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</si>
  <si>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</si>
  <si>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17</t>
  </si>
  <si>
    <t>261</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</si>
  <si>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</si>
  <si>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18</t>
  </si>
  <si>
    <t>05</t>
  </si>
  <si>
    <t>НАЛОГИ НА СОВОКУПНЫЙ ДОХОД</t>
  </si>
  <si>
    <t>19</t>
  </si>
  <si>
    <t>Единый сельскохозяйственный налог</t>
  </si>
  <si>
    <t>20</t>
  </si>
  <si>
    <t>21</t>
  </si>
  <si>
    <t>06</t>
  </si>
  <si>
    <t>НАЛОГИ НА ИМУЩЕСТВО</t>
  </si>
  <si>
    <t>22</t>
  </si>
  <si>
    <t>Налог на имущество физических лиц</t>
  </si>
  <si>
    <t>23</t>
  </si>
  <si>
    <t>Налог на имущество физических лиц, взимаемый по ставкам, применяемым к объектам налогообложения, расположенным в границах сельских поселений</t>
  </si>
  <si>
    <t>24</t>
  </si>
  <si>
    <t>Земельный налог</t>
  </si>
  <si>
    <t>25</t>
  </si>
  <si>
    <t>Земельный налог с организаций</t>
  </si>
  <si>
    <t>26</t>
  </si>
  <si>
    <t>033</t>
  </si>
  <si>
    <t>Земельный налог с организаций, обладающих земельным участком, расположенным в границах сельских поселений</t>
  </si>
  <si>
    <t>27</t>
  </si>
  <si>
    <t>040</t>
  </si>
  <si>
    <t>Земельный налог с физических лиц</t>
  </si>
  <si>
    <t>28</t>
  </si>
  <si>
    <t>043</t>
  </si>
  <si>
    <t>Земельный налог с физических лиц, обладающих земельным участком, расположенным в границах сельских поселений</t>
  </si>
  <si>
    <t>29</t>
  </si>
  <si>
    <t>810</t>
  </si>
  <si>
    <t>08</t>
  </si>
  <si>
    <t>ГОСУДАРСТВЕННАЯ ПОШЛИНА</t>
  </si>
  <si>
    <t>30</t>
  </si>
  <si>
    <t>04</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</si>
  <si>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</si>
  <si>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31</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</si>
  <si>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</si>
  <si>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32</t>
  </si>
  <si>
    <t>1000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</si>
  <si>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 (сумма платежа (перерасчеты, недоимка и задолженность по соответствующему платежу, в том числе по отмененному)</t>
  </si>
  <si>
    <t>33</t>
  </si>
  <si>
    <t>ДОХОДЫ ОТ ИСПОЛЬЗОВАНИЯ ИМУЩЕСТВА, НАХОДЯЩЕГОСЯ В ГОСУДАРСТВЕННОЙ И МУНИЦИПАЛЬНОЙ СОБСТВЕННОСТИ</t>
  </si>
  <si>
    <t>34</t>
  </si>
  <si>
    <t>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</si>
  <si>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</si>
  <si>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35</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</si>
  <si>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</si>
  <si>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36</t>
  </si>
  <si>
    <t>025</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</si>
  <si>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</si>
  <si>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37</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</si>
  <si>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</si>
  <si>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38</t>
  </si>
  <si>
    <t>035</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</si>
  <si>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</si>
  <si>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39</t>
  </si>
  <si>
    <t>ШТРАФЫ, САНКЦИИ, ВОЗМЕЩЕНИЕ УЩЕРБА</t>
  </si>
  <si>
    <t>40</t>
  </si>
  <si>
    <t>140</t>
  </si>
  <si>
    <t>Административные штрафы, установленные законами субъектов Российской Федерации об административных правонарушениях</t>
  </si>
  <si>
    <t>41</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</si>
  <si>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</si>
  <si>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42</t>
  </si>
  <si>
    <t>БЕЗВОЗМЕЗДНЫЕ ПОСТУПЛЕНИЯ</t>
  </si>
  <si>
    <t>43</t>
  </si>
  <si>
    <t>БЕЗВОЗМЕЗДНЫЕ ПОСТУПЛЕНИЯ ОТ ДРУГИХ БЮДЖЕТОВ БЮДЖЕТНОЙ СИСТЕМЫ РОССИЙСКОЙ ФЕДЕРАЦИИ</t>
  </si>
  <si>
    <t>44</t>
  </si>
  <si>
    <t>150</t>
  </si>
  <si>
    <t>Дотации бюджетам бюджетной системы Российской Федерации</t>
  </si>
  <si>
    <t>45</t>
  </si>
  <si>
    <t>001</t>
  </si>
  <si>
    <t xml:space="preserve">Дотации на выравнивание бюджетной обеспеченности
</t>
  </si>
  <si>
    <t>46</t>
  </si>
  <si>
    <t xml:space="preserve">Дотации бюджетам сельских поселений на выравнивание бюджетной обеспеченности из бюджета субъекта Российской Федерации
</t>
  </si>
  <si>
    <t>47</t>
  </si>
  <si>
    <t>7601</t>
  </si>
  <si>
    <t>Дотации бюджетам сельских поселений на выравнивание бюджетной обеспеченности из бюджета субъекта Российской Федерации (из краевого бюджета)</t>
  </si>
  <si>
    <t>48</t>
  </si>
  <si>
    <t>8601</t>
  </si>
  <si>
    <t>Дотации бюджетам сельских поселений на выравнивание бюджетной обеспеченности из бюджета субъекта Российской Федерации (из районного бюджета)</t>
  </si>
  <si>
    <t>49</t>
  </si>
  <si>
    <t xml:space="preserve">Субвенции бюджетам бюджетной системы Российской Федерации
</t>
  </si>
  <si>
    <t>50</t>
  </si>
  <si>
    <t>024</t>
  </si>
  <si>
    <t xml:space="preserve">Субвенции местным бюджетам на выполнение передаваемых полномочий субъектов Российской Федерации
</t>
  </si>
  <si>
    <t>51</t>
  </si>
  <si>
    <t xml:space="preserve">Субвенции бюджетам сельских поселений на выполнение передаваемых полномочий субъектов Российской Федерации
</t>
  </si>
  <si>
    <t>52</t>
  </si>
  <si>
    <t>7514</t>
  </si>
  <si>
    <t>Субвенции бюджетам сельских поселений на выполнение передаваемых полномочий субъектов Российской Федерации на выполнение государственных полномочий по созданию и обеспечению деятельности административных комиссий (в соответствии с Законом края от 23 апреля 2009 года № 8-3170)</t>
  </si>
  <si>
    <t>53</t>
  </si>
  <si>
    <t>118</t>
  </si>
  <si>
    <t xml:space="preserve">Субвенции бюджетам на осуществление первичного воинского учета органами местного самоуправления поселений, муниципальных и городских округов
</t>
  </si>
  <si>
    <t>54</t>
  </si>
  <si>
    <t xml:space="preserve">Субвенции бюджетам сельских поселений на осуществление первичного воинского учета органами местного самоуправления поселений, муниципальных и городских округов
</t>
  </si>
  <si>
    <t>55</t>
  </si>
  <si>
    <t xml:space="preserve">Иные межбюджетные трансферты
</t>
  </si>
  <si>
    <t>56</t>
  </si>
  <si>
    <t>999</t>
  </si>
  <si>
    <t xml:space="preserve">Прочие межбюджетные трансферты, передаваемые бюджетам
</t>
  </si>
  <si>
    <t>57</t>
  </si>
  <si>
    <t xml:space="preserve">Прочие межбюджетные трансферты, передаваемые бюджетам сельских поселений
</t>
  </si>
  <si>
    <t>58</t>
  </si>
  <si>
    <t>7664</t>
  </si>
  <si>
    <t>Прочие межбюджетные трансферты, передаваемые бюджетам сельских поселений (на государственную поддержку муниципальных комплексных проектов развития)</t>
  </si>
  <si>
    <t>59</t>
  </si>
  <si>
    <t>8602</t>
  </si>
  <si>
    <t>Прочие межбюджетные трансферты, передаваемые бюджетам сельских поселений (на поддержку мер по обеспечению сбалансированности бюджетов из районного бюджета)</t>
  </si>
  <si>
    <t>60</t>
  </si>
  <si>
    <t>07</t>
  </si>
  <si>
    <t xml:space="preserve">ПРОЧИЕ БЕЗВОЗМЕЗДНЫЕ ПОСТУПЛЕНИЯ
</t>
  </si>
  <si>
    <t>61</t>
  </si>
  <si>
    <t xml:space="preserve">Прочие безвозмездные поступления в бюджеты сельских поселений
</t>
  </si>
  <si>
    <t>62</t>
  </si>
  <si>
    <t>ВСЕГО ДОХОДОВ</t>
  </si>
  <si>
    <t>2022 год</t>
  </si>
  <si>
    <t>2023 год</t>
  </si>
  <si>
    <t>2024 год</t>
  </si>
  <si>
    <t>Федеральная налоговая служба</t>
  </si>
  <si>
    <t>Управление Федерального казначесктва по Красноярскому краю</t>
  </si>
  <si>
    <t>Администрация Городокского сельсовета Минусинского района Красноярского края</t>
  </si>
  <si>
    <t>Нименование главного администратора доходов бюджета</t>
  </si>
  <si>
    <t>Нормативы распределения доходов в бюджет, %</t>
  </si>
  <si>
    <t>Реестр источников доходов бюджета на 2023 год и плановый период 2024 -2025 годов
Администрации Городокского сельсовета Минусинского района Красноярского края</t>
  </si>
  <si>
    <t>Оценка 2019 года</t>
  </si>
  <si>
    <t>2025 год</t>
  </si>
  <si>
    <t>Показатели кассовых поступлений в 2022 году по состоянию на 01.11.2022г.</t>
  </si>
  <si>
    <t>Оценка 2022 года</t>
  </si>
  <si>
    <t>ДОХОДЫ ОТ ОКАЗАНИЯ ПЛАТНЫХ УСЛУГ И КОМПЕНСАЦИИ ЗАТРАТ ГОСУДАРСТВА</t>
  </si>
  <si>
    <t>130</t>
  </si>
  <si>
    <t>Доходы от компенсации затрат государства</t>
  </si>
  <si>
    <t>060</t>
  </si>
  <si>
    <t>Доходы, поступающие в порядке возмещения расходов, понесенных в связи с эксплуатацией имущества</t>
  </si>
  <si>
    <t>065</t>
  </si>
  <si>
    <t>Доходы, поступающие в порядке возмещения расходов, понесенных в связи с эксплуатацией имущества сельских поселений</t>
  </si>
  <si>
    <t>ПРОЧИЕ НЕНАЛОГОВЫЕ ДОХОДЫ</t>
  </si>
  <si>
    <t>Инициативные платежи</t>
  </si>
  <si>
    <t>Инициативные платежи, зачисляемые в бюджеты сельских поселений</t>
  </si>
  <si>
    <t>0202</t>
  </si>
  <si>
    <t>Инициативные платежи, зачисляемые в бюджеты сельских поселений (на осуществление расходов, направленных на реализацию мероприятий по поддержке местных инициатив за счет поступлений от юридических лиц)</t>
  </si>
  <si>
    <t>0203</t>
  </si>
  <si>
    <t>Инициативные платежи, зачисляемые в бюджеты сельских поселений (на осуществление расходов, направленных на реализацию мероприятий по поддержке местных инициатив за счет поступлений от физических лиц)</t>
  </si>
  <si>
    <t>Субсидии бюджетам бюджетной системы Российской Федерации (межбюджетные субсидии)</t>
  </si>
  <si>
    <t>Прочие субсидии</t>
  </si>
  <si>
    <t>Прочие субсидии бюджетам сельских поселений</t>
  </si>
  <si>
    <t>7509</t>
  </si>
  <si>
    <t xml:space="preserve">Прочие субсидии бюджетам сельских поселений (на капитальный ремонт и ремонт автомобильных дорог общего пользования местного значения за счет средств дорожного фонда Красноярского края) </t>
  </si>
  <si>
    <t>71</t>
  </si>
  <si>
    <t>2724</t>
  </si>
  <si>
    <t xml:space="preserve">Прочие межбюджетные трансферты, передаваемые бюджетам сельских поселений  (на частичную компенсацию расходов на повышение оплаты труда отдельным категориям работников бюджетной сферы Красноярского края по министерству финансов Красноярского края) </t>
  </si>
  <si>
    <t>72</t>
  </si>
  <si>
    <t>7412</t>
  </si>
  <si>
    <t>Прочие межбюджетные трансферты, передаваемые бюджетам сельских поселений (на обеспечение первичных мер пожарной безопасности)</t>
  </si>
  <si>
    <t>73</t>
  </si>
  <si>
    <t>7459</t>
  </si>
  <si>
    <t>Прочие межбюджетные трансферты, передаваемые бюджетам сельских поселений (на софинансирование муниципальных программ формирования современной городской (сельской) среды в поселениях)</t>
  </si>
  <si>
    <t>74</t>
  </si>
  <si>
    <t>7508</t>
  </si>
  <si>
    <t>Прочие межбюджетные трансферты, передаваемые бюджетам сельских поселений (на содержание автомобильных дорог общего пользования местного значения за счет средств дорожного фонда Красноярского края. Безопасность дорожного движения, муниципальной программы "Обеспечение безопасности дорожного движения на территории Минусинского района")</t>
  </si>
  <si>
    <t>75</t>
  </si>
  <si>
    <t>7641</t>
  </si>
  <si>
    <t>Прочие межбюджетные трансферты, передаваемые бюджетам сельских поселений (на осуществление расходов, направленных на реализацию мероприятий по поддержке местных инициатив)</t>
  </si>
  <si>
    <t>77</t>
  </si>
  <si>
    <t>7745</t>
  </si>
  <si>
    <t>Прочие межбюджетные трансферты, передаваемые бюджетам сельских поселений (за содействие развитию налогового потенциала)</t>
  </si>
  <si>
    <t>78</t>
  </si>
  <si>
    <t>7749</t>
  </si>
  <si>
    <t>Прочие межбюджетные трансферты, передаваемые бюджетам сельских поселений (на реализацию проектов по решению вопросов местного значения, осуществляемых непосредственно населением на территории населенного пункта)</t>
  </si>
  <si>
    <t>Прочие безвозмездные поступления в бюджеты сельских поселений (Современная городская среда)</t>
  </si>
  <si>
    <t>63</t>
  </si>
  <si>
    <t>64</t>
  </si>
  <si>
    <t>65</t>
  </si>
  <si>
    <t>66</t>
  </si>
  <si>
    <t>67</t>
  </si>
  <si>
    <t>68</t>
  </si>
  <si>
    <t>69</t>
  </si>
  <si>
    <t>70</t>
  </si>
  <si>
    <t>76</t>
  </si>
  <si>
    <t>79</t>
  </si>
  <si>
    <t>80</t>
  </si>
  <si>
    <t>81</t>
  </si>
  <si>
    <t>82</t>
  </si>
  <si>
    <t>83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</si>
</sst>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_(* #,##0.00_);_(* \(#,##0.00\);_(* &quot;-&quot;??_);_(@_)"/>
  </numFmts>
  <fonts count="11" x14ac:knownFonts="1">
    <font>
      <sz val="11"/>
      <color theme="1"/>
      <name val="Calibri"/>
      <family val="2"/>
      <charset val="204"/>
      <scheme val="minor"/>
    </font>
    <font>
      <sz val="11"/>
      <color theme="1"/>
      <name val="Calibri"/>
      <family val="2"/>
      <scheme val="minor"/>
    </font>
    <font>
      <sz val="10"/>
      <name val="Times New Roman"/>
      <family val="1"/>
      <charset val="204"/>
    </font>
    <font>
      <sz val="11"/>
      <name val="Calibri"/>
      <family val="2"/>
      <charset val="204"/>
      <scheme val="minor"/>
    </font>
    <font>
      <b/>
      <sz val="10"/>
      <name val="Arial Cyr"/>
      <family val="2"/>
      <charset val="204"/>
    </font>
    <font>
      <sz val="10"/>
      <name val="Arial"/>
      <family val="2"/>
      <charset val="204"/>
    </font>
    <font>
      <sz val="11"/>
      <name val="Calibri"/>
      <family val="2"/>
      <scheme val="minor"/>
    </font>
    <font>
      <sz val="10"/>
      <name val="Arial Cyr"/>
      <family val="2"/>
      <charset val="204"/>
    </font>
    <font>
      <b/>
      <sz val="10"/>
      <name val="Times New Roman"/>
      <family val="1"/>
      <charset val="204"/>
    </font>
    <font>
      <b/>
      <sz val="12"/>
      <name val="Times New Roman"/>
      <family val="1"/>
      <charset val="204"/>
    </font>
    <font>
      <b/>
      <sz val="11"/>
      <name val="Calibri"/>
      <family val="2"/>
      <scheme val="minor"/>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8"/>
      </left>
      <right/>
      <top style="thin">
        <color indexed="8"/>
      </top>
      <bottom style="thin">
        <color indexed="8"/>
      </bottom>
      <diagonal/>
    </border>
  </borders>
  <cellStyleXfs count="6">
    <xf numFmtId="0" fontId="0" fillId="0" borderId="0"/>
    <xf numFmtId="0" fontId="1" fillId="0" borderId="0"/>
    <xf numFmtId="43" fontId="1" fillId="0" borderId="0" applyFont="0" applyFill="0" applyBorder="0" applyAlignment="0" applyProtection="0"/>
    <xf numFmtId="164" fontId="5" fillId="0" borderId="0" applyFont="0" applyFill="0" applyBorder="0" applyAlignment="0" applyProtection="0"/>
    <xf numFmtId="0" fontId="7" fillId="0" borderId="0"/>
    <xf numFmtId="0" fontId="5" fillId="0" borderId="0"/>
  </cellStyleXfs>
  <cellXfs count="75">
    <xf numFmtId="0" fontId="0" fillId="0" borderId="0" xfId="0"/>
    <xf numFmtId="0" fontId="4" fillId="0" borderId="0" xfId="1" applyFont="1" applyFill="1" applyAlignment="1">
      <alignment wrapText="1"/>
    </xf>
    <xf numFmtId="49" fontId="4" fillId="0" borderId="0" xfId="1" applyNumberFormat="1" applyFont="1" applyFill="1" applyAlignment="1">
      <alignment wrapText="1"/>
    </xf>
    <xf numFmtId="4" fontId="4" fillId="0" borderId="0" xfId="1" applyNumberFormat="1" applyFont="1" applyFill="1" applyAlignment="1">
      <alignment wrapText="1"/>
    </xf>
    <xf numFmtId="4" fontId="2" fillId="0" borderId="0" xfId="1" applyNumberFormat="1" applyFont="1" applyFill="1" applyAlignment="1">
      <alignment horizontal="right" wrapText="1"/>
    </xf>
    <xf numFmtId="49" fontId="2" fillId="0" borderId="1" xfId="1" quotePrefix="1" applyNumberFormat="1" applyFont="1" applyFill="1" applyBorder="1" applyAlignment="1">
      <alignment horizontal="center" vertical="center" textRotation="90" wrapText="1"/>
    </xf>
    <xf numFmtId="49" fontId="2" fillId="0" borderId="1" xfId="1" applyNumberFormat="1" applyFont="1" applyFill="1" applyBorder="1" applyAlignment="1">
      <alignment horizontal="center" vertical="center" textRotation="90" wrapText="1"/>
    </xf>
    <xf numFmtId="49" fontId="2" fillId="0" borderId="1" xfId="1" applyNumberFormat="1" applyFont="1" applyFill="1" applyBorder="1" applyAlignment="1">
      <alignment horizontal="left" vertical="top"/>
    </xf>
    <xf numFmtId="49" fontId="2" fillId="0" borderId="1" xfId="1" applyNumberFormat="1" applyFont="1" applyFill="1" applyBorder="1" applyAlignment="1">
      <alignment horizontal="center" vertical="top"/>
    </xf>
    <xf numFmtId="0" fontId="2" fillId="0" borderId="4" xfId="1" applyNumberFormat="1" applyFont="1" applyFill="1" applyBorder="1" applyAlignment="1">
      <alignment horizontal="center" vertical="center" wrapText="1"/>
    </xf>
    <xf numFmtId="0" fontId="2" fillId="0" borderId="1" xfId="1" applyNumberFormat="1" applyFont="1" applyFill="1" applyBorder="1" applyAlignment="1">
      <alignment vertical="top" wrapText="1"/>
    </xf>
    <xf numFmtId="4" fontId="2" fillId="0" borderId="4" xfId="1" applyNumberFormat="1" applyFont="1" applyFill="1" applyBorder="1" applyAlignment="1">
      <alignment horizontal="right" vertical="center" wrapText="1"/>
    </xf>
    <xf numFmtId="4" fontId="2" fillId="0" borderId="1" xfId="1" applyNumberFormat="1" applyFont="1" applyFill="1" applyBorder="1" applyAlignment="1">
      <alignment vertical="top"/>
    </xf>
    <xf numFmtId="0" fontId="2" fillId="0" borderId="1" xfId="1" applyFont="1" applyFill="1" applyBorder="1" applyAlignment="1">
      <alignment horizontal="justify" vertical="justify" wrapText="1"/>
    </xf>
    <xf numFmtId="0" fontId="2" fillId="0" borderId="1" xfId="1" applyFont="1" applyFill="1" applyBorder="1" applyAlignment="1">
      <alignment horizontal="justify" wrapText="1"/>
    </xf>
    <xf numFmtId="49" fontId="2" fillId="0" borderId="1" xfId="3" applyNumberFormat="1" applyFont="1" applyFill="1" applyBorder="1" applyAlignment="1">
      <alignment horizontal="center" vertical="top"/>
    </xf>
    <xf numFmtId="0" fontId="2" fillId="0" borderId="1" xfId="1" applyFont="1" applyFill="1" applyBorder="1" applyAlignment="1">
      <alignment horizontal="justify" vertical="top" wrapText="1"/>
    </xf>
    <xf numFmtId="4" fontId="2" fillId="0" borderId="1" xfId="1" applyNumberFormat="1" applyFont="1" applyFill="1" applyBorder="1" applyAlignment="1">
      <alignment horizontal="right" vertical="top" wrapText="1"/>
    </xf>
    <xf numFmtId="0" fontId="6" fillId="0" borderId="0" xfId="1" applyFont="1" applyFill="1"/>
    <xf numFmtId="0" fontId="2" fillId="0" borderId="4" xfId="1" applyNumberFormat="1" applyFont="1" applyFill="1" applyBorder="1" applyAlignment="1">
      <alignment vertical="top" wrapText="1"/>
    </xf>
    <xf numFmtId="49" fontId="4" fillId="0" borderId="0" xfId="4" applyNumberFormat="1" applyFont="1" applyFill="1" applyAlignment="1">
      <alignment horizontal="left" wrapText="1"/>
    </xf>
    <xf numFmtId="49" fontId="4" fillId="0" borderId="0" xfId="4" applyNumberFormat="1" applyFont="1" applyFill="1" applyAlignment="1">
      <alignment horizontal="left" vertical="center" wrapText="1"/>
    </xf>
    <xf numFmtId="0" fontId="2" fillId="0" borderId="4" xfId="4" applyNumberFormat="1" applyFont="1" applyFill="1" applyBorder="1" applyAlignment="1">
      <alignment horizontal="center" vertical="center" wrapText="1"/>
    </xf>
    <xf numFmtId="4" fontId="2" fillId="0" borderId="1" xfId="1" applyNumberFormat="1" applyFont="1" applyFill="1" applyBorder="1" applyAlignment="1">
      <alignment vertical="center"/>
    </xf>
    <xf numFmtId="0" fontId="2" fillId="0" borderId="1" xfId="5" applyFont="1" applyFill="1" applyBorder="1" applyAlignment="1">
      <alignment horizontal="left" vertical="center" wrapText="1"/>
    </xf>
    <xf numFmtId="4" fontId="2" fillId="0" borderId="1" xfId="5" applyNumberFormat="1" applyFont="1" applyFill="1" applyBorder="1" applyAlignment="1">
      <alignment horizontal="center" vertical="center" wrapText="1"/>
    </xf>
    <xf numFmtId="4" fontId="2" fillId="0" borderId="1" xfId="4" applyNumberFormat="1" applyFont="1" applyFill="1" applyBorder="1" applyAlignment="1">
      <alignment vertical="center"/>
    </xf>
    <xf numFmtId="0" fontId="2" fillId="0" borderId="1" xfId="4" applyNumberFormat="1" applyFont="1" applyFill="1" applyBorder="1" applyAlignment="1">
      <alignment vertical="top" wrapText="1"/>
    </xf>
    <xf numFmtId="4" fontId="2" fillId="0" borderId="1" xfId="1" applyNumberFormat="1" applyFont="1" applyFill="1" applyBorder="1" applyAlignment="1">
      <alignment horizontal="right" vertical="center" wrapText="1"/>
    </xf>
    <xf numFmtId="4" fontId="2" fillId="0" borderId="1" xfId="4" applyNumberFormat="1" applyFont="1" applyFill="1" applyBorder="1" applyAlignment="1">
      <alignment horizontal="right" vertical="center" wrapText="1"/>
    </xf>
    <xf numFmtId="49" fontId="6" fillId="0" borderId="0" xfId="1" applyNumberFormat="1" applyFont="1" applyFill="1"/>
    <xf numFmtId="49" fontId="6" fillId="0" borderId="0" xfId="1" applyNumberFormat="1" applyFont="1" applyFill="1" applyAlignment="1">
      <alignment vertical="center"/>
    </xf>
    <xf numFmtId="0" fontId="2" fillId="0" borderId="4" xfId="4" applyNumberFormat="1" applyFont="1" applyFill="1" applyBorder="1" applyAlignment="1">
      <alignment horizontal="center" vertical="center" wrapText="1"/>
    </xf>
    <xf numFmtId="0" fontId="7" fillId="0" borderId="0" xfId="4" applyFont="1" applyFill="1"/>
    <xf numFmtId="0" fontId="7" fillId="0" borderId="1" xfId="4" applyFont="1" applyFill="1" applyBorder="1"/>
    <xf numFmtId="0" fontId="6" fillId="0" borderId="1" xfId="1" applyFont="1" applyFill="1" applyBorder="1"/>
    <xf numFmtId="4" fontId="8" fillId="0" borderId="1" xfId="5" applyNumberFormat="1" applyFont="1" applyFill="1" applyBorder="1" applyAlignment="1">
      <alignment horizontal="center" vertical="center" wrapText="1"/>
    </xf>
    <xf numFmtId="4" fontId="8" fillId="0" borderId="1" xfId="1" applyNumberFormat="1" applyFont="1" applyFill="1" applyBorder="1" applyAlignment="1">
      <alignment horizontal="right" vertical="center" wrapText="1"/>
    </xf>
    <xf numFmtId="4" fontId="6" fillId="0" borderId="0" xfId="1" applyNumberFormat="1" applyFont="1" applyFill="1" applyAlignment="1">
      <alignment vertical="center"/>
    </xf>
    <xf numFmtId="0" fontId="10" fillId="0" borderId="0" xfId="1" applyFont="1" applyFill="1"/>
    <xf numFmtId="4" fontId="6" fillId="0" borderId="1" xfId="1" applyNumberFormat="1" applyFont="1" applyFill="1" applyBorder="1" applyAlignment="1">
      <alignment vertical="center"/>
    </xf>
    <xf numFmtId="49" fontId="2" fillId="0" borderId="1" xfId="1" applyNumberFormat="1" applyFont="1" applyFill="1" applyBorder="1" applyAlignment="1">
      <alignment horizontal="left" vertical="center"/>
    </xf>
    <xf numFmtId="49" fontId="2" fillId="0" borderId="1" xfId="1" applyNumberFormat="1" applyFont="1" applyFill="1" applyBorder="1" applyAlignment="1">
      <alignment horizontal="center" vertical="center"/>
    </xf>
    <xf numFmtId="49" fontId="2" fillId="0" borderId="1" xfId="2" applyNumberFormat="1" applyFont="1" applyFill="1" applyBorder="1" applyAlignment="1">
      <alignment horizontal="center" vertical="center" wrapText="1"/>
    </xf>
    <xf numFmtId="49" fontId="2" fillId="0" borderId="1" xfId="2" applyNumberFormat="1" applyFont="1" applyFill="1" applyBorder="1" applyAlignment="1">
      <alignment horizontal="center" vertical="center"/>
    </xf>
    <xf numFmtId="49" fontId="2" fillId="0" borderId="1" xfId="4" applyNumberFormat="1" applyFont="1" applyFill="1" applyBorder="1" applyAlignment="1">
      <alignment horizontal="center" vertical="center"/>
    </xf>
    <xf numFmtId="49" fontId="2" fillId="0" borderId="1" xfId="3" applyNumberFormat="1" applyFont="1" applyFill="1" applyBorder="1" applyAlignment="1">
      <alignment horizontal="center" vertical="center"/>
    </xf>
    <xf numFmtId="49" fontId="8" fillId="0" borderId="1" xfId="1" applyNumberFormat="1" applyFont="1" applyFill="1" applyBorder="1" applyAlignment="1">
      <alignment horizontal="center" vertical="center"/>
    </xf>
    <xf numFmtId="49" fontId="8" fillId="0" borderId="1" xfId="3" applyNumberFormat="1" applyFont="1" applyFill="1" applyBorder="1" applyAlignment="1">
      <alignment horizontal="center" vertical="center"/>
    </xf>
    <xf numFmtId="0" fontId="2" fillId="0" borderId="1" xfId="1" applyNumberFormat="1" applyFont="1" applyFill="1" applyBorder="1" applyAlignment="1">
      <alignment vertical="center" wrapText="1"/>
    </xf>
    <xf numFmtId="0" fontId="2" fillId="0" borderId="4" xfId="1" applyNumberFormat="1" applyFont="1" applyFill="1" applyBorder="1" applyAlignment="1">
      <alignment vertical="center" wrapText="1"/>
    </xf>
    <xf numFmtId="0" fontId="2" fillId="0" borderId="1" xfId="1" applyFont="1" applyFill="1" applyBorder="1" applyAlignment="1">
      <alignment horizontal="justify" vertical="center" wrapText="1"/>
    </xf>
    <xf numFmtId="0" fontId="2" fillId="0" borderId="1" xfId="4" applyNumberFormat="1" applyFont="1" applyFill="1" applyBorder="1" applyAlignment="1">
      <alignment vertical="center" wrapText="1"/>
    </xf>
    <xf numFmtId="0" fontId="2" fillId="0" borderId="1" xfId="1" applyFont="1" applyFill="1" applyBorder="1" applyAlignment="1">
      <alignment horizontal="left" vertical="center" wrapText="1"/>
    </xf>
    <xf numFmtId="0" fontId="2" fillId="0" borderId="1" xfId="4" applyNumberFormat="1" applyFont="1" applyFill="1" applyBorder="1" applyAlignment="1">
      <alignment horizontal="left" vertical="center" wrapText="1"/>
    </xf>
    <xf numFmtId="0" fontId="2" fillId="0" borderId="1" xfId="1" quotePrefix="1" applyFont="1" applyFill="1" applyBorder="1" applyAlignment="1">
      <alignment horizontal="justify" vertical="center" wrapText="1"/>
    </xf>
    <xf numFmtId="0" fontId="2" fillId="0" borderId="5" xfId="1" applyNumberFormat="1" applyFont="1" applyFill="1" applyBorder="1" applyAlignment="1">
      <alignment vertical="center" wrapText="1"/>
    </xf>
    <xf numFmtId="0" fontId="2" fillId="0" borderId="5" xfId="1" applyNumberFormat="1" applyFont="1" applyFill="1" applyBorder="1" applyAlignment="1">
      <alignment horizontal="justify" vertical="center" wrapText="1"/>
    </xf>
    <xf numFmtId="0" fontId="2" fillId="0" borderId="5" xfId="1" applyFont="1" applyFill="1" applyBorder="1" applyAlignment="1">
      <alignment horizontal="justify" vertical="center" wrapText="1"/>
    </xf>
    <xf numFmtId="0" fontId="2" fillId="0" borderId="6" xfId="1" applyFont="1" applyFill="1" applyBorder="1" applyAlignment="1">
      <alignment horizontal="justify" vertical="center" wrapText="1"/>
    </xf>
    <xf numFmtId="0" fontId="2" fillId="0" borderId="1" xfId="1" applyNumberFormat="1" applyFont="1" applyFill="1" applyBorder="1" applyAlignment="1">
      <alignment horizontal="justify" vertical="center" wrapText="1"/>
    </xf>
    <xf numFmtId="0" fontId="8" fillId="0" borderId="1" xfId="1" applyFont="1" applyFill="1" applyBorder="1" applyAlignment="1">
      <alignment horizontal="justify" vertical="center" wrapText="1"/>
    </xf>
    <xf numFmtId="0" fontId="8" fillId="0" borderId="1" xfId="4" applyNumberFormat="1" applyFont="1" applyFill="1" applyBorder="1" applyAlignment="1">
      <alignment vertical="center" wrapText="1"/>
    </xf>
    <xf numFmtId="49" fontId="2" fillId="0" borderId="1" xfId="1" applyNumberFormat="1" applyFont="1" applyFill="1" applyBorder="1" applyAlignment="1">
      <alignment horizontal="center" vertical="center" textRotation="90" wrapText="1"/>
    </xf>
    <xf numFmtId="49" fontId="2" fillId="0" borderId="1" xfId="1" applyNumberFormat="1" applyFont="1" applyFill="1" applyBorder="1" applyAlignment="1">
      <alignment horizontal="center" vertical="center" wrapText="1"/>
    </xf>
    <xf numFmtId="0" fontId="9" fillId="0" borderId="0" xfId="1" applyFont="1" applyFill="1" applyAlignment="1">
      <alignment horizontal="center" wrapText="1"/>
    </xf>
    <xf numFmtId="0" fontId="2" fillId="0" borderId="1" xfId="1" applyFont="1" applyFill="1" applyBorder="1" applyAlignment="1">
      <alignment horizontal="center" vertical="center" textRotation="90" wrapText="1"/>
    </xf>
    <xf numFmtId="0" fontId="2" fillId="0" borderId="2" xfId="1" applyNumberFormat="1" applyFont="1" applyFill="1" applyBorder="1" applyAlignment="1">
      <alignment horizontal="center" vertical="center" wrapText="1"/>
    </xf>
    <xf numFmtId="0" fontId="2" fillId="0" borderId="3" xfId="1" applyNumberFormat="1" applyFont="1" applyFill="1" applyBorder="1" applyAlignment="1">
      <alignment horizontal="center" vertical="center" wrapText="1"/>
    </xf>
    <xf numFmtId="0" fontId="2" fillId="0" borderId="4" xfId="1" applyNumberFormat="1" applyFont="1" applyFill="1" applyBorder="1" applyAlignment="1">
      <alignment horizontal="center" vertical="center" wrapText="1"/>
    </xf>
    <xf numFmtId="0" fontId="2" fillId="0" borderId="2" xfId="4" applyNumberFormat="1" applyFont="1" applyFill="1" applyBorder="1" applyAlignment="1">
      <alignment horizontal="center" vertical="center" wrapText="1"/>
    </xf>
    <xf numFmtId="0" fontId="2" fillId="0" borderId="3" xfId="4" applyNumberFormat="1" applyFont="1" applyFill="1" applyBorder="1" applyAlignment="1">
      <alignment horizontal="center" vertical="center" wrapText="1"/>
    </xf>
    <xf numFmtId="0" fontId="2" fillId="0" borderId="4" xfId="4" applyNumberFormat="1" applyFont="1" applyFill="1" applyBorder="1" applyAlignment="1">
      <alignment horizontal="center" vertical="center" wrapText="1"/>
    </xf>
    <xf numFmtId="0" fontId="2" fillId="0" borderId="1" xfId="4" applyNumberFormat="1" applyFont="1" applyFill="1" applyBorder="1" applyAlignment="1">
      <alignment horizontal="center" vertical="center" wrapText="1"/>
    </xf>
    <xf numFmtId="0" fontId="3" fillId="0" borderId="1" xfId="0" applyFont="1" applyFill="1" applyBorder="1" applyAlignment="1">
      <alignment horizontal="center" vertical="center" wrapText="1"/>
    </xf>
  </cellXfs>
  <cellStyles count="6">
    <cellStyle name="Обычный" xfId="0" builtinId="0"/>
    <cellStyle name="Обычный 5" xfId="5"/>
    <cellStyle name="Обычный 6" xfId="4"/>
    <cellStyle name="Обычный 7" xfId="1"/>
    <cellStyle name="Финансовый 2 4" xfId="3"/>
    <cellStyle name="Финансовый 5"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93"/>
  <sheetViews>
    <sheetView tabSelected="1" zoomScale="90" zoomScaleNormal="90" workbookViewId="0">
      <selection sqref="A1:T91"/>
    </sheetView>
  </sheetViews>
  <sheetFormatPr defaultRowHeight="15" x14ac:dyDescent="0.25"/>
  <cols>
    <col min="1" max="1" width="3.85546875" style="18" customWidth="1"/>
    <col min="2" max="2" width="5.140625" style="30" customWidth="1"/>
    <col min="3" max="3" width="5" style="30" customWidth="1"/>
    <col min="4" max="4" width="3.5703125" style="30" customWidth="1"/>
    <col min="5" max="5" width="3.7109375" style="30" customWidth="1"/>
    <col min="6" max="6" width="4.28515625" style="30" customWidth="1"/>
    <col min="7" max="7" width="4.140625" style="30" customWidth="1"/>
    <col min="8" max="8" width="6.5703125" style="30" customWidth="1"/>
    <col min="9" max="9" width="6.28515625" style="30" customWidth="1"/>
    <col min="10" max="10" width="51.7109375" style="30" customWidth="1"/>
    <col min="11" max="11" width="20.7109375" style="30" customWidth="1"/>
    <col min="12" max="12" width="7.85546875" style="30" customWidth="1"/>
    <col min="13" max="13" width="7.28515625" style="30" customWidth="1"/>
    <col min="14" max="14" width="7.85546875" style="30" customWidth="1"/>
    <col min="15" max="15" width="8" style="30" customWidth="1"/>
    <col min="16" max="16" width="12.28515625" style="31" customWidth="1"/>
    <col min="17" max="17" width="13.7109375" style="31" customWidth="1"/>
    <col min="18" max="19" width="13.42578125" style="18" customWidth="1"/>
    <col min="20" max="20" width="14.5703125" style="18" customWidth="1"/>
    <col min="21" max="259" width="9.140625" style="18"/>
    <col min="260" max="260" width="3.85546875" style="18" customWidth="1"/>
    <col min="261" max="261" width="4.42578125" style="18" customWidth="1"/>
    <col min="262" max="262" width="2.5703125" style="18" customWidth="1"/>
    <col min="263" max="263" width="3.5703125" style="18" customWidth="1"/>
    <col min="264" max="264" width="3" style="18" customWidth="1"/>
    <col min="265" max="265" width="4.28515625" style="18" customWidth="1"/>
    <col min="266" max="266" width="4.140625" style="18" customWidth="1"/>
    <col min="267" max="267" width="5.140625" style="18" customWidth="1"/>
    <col min="268" max="268" width="5.7109375" style="18" customWidth="1"/>
    <col min="269" max="269" width="51.7109375" style="18" customWidth="1"/>
    <col min="270" max="270" width="17.85546875" style="18" customWidth="1"/>
    <col min="271" max="271" width="16.85546875" style="18" customWidth="1"/>
    <col min="272" max="272" width="17.5703125" style="18" customWidth="1"/>
    <col min="273" max="515" width="9.140625" style="18"/>
    <col min="516" max="516" width="3.85546875" style="18" customWidth="1"/>
    <col min="517" max="517" width="4.42578125" style="18" customWidth="1"/>
    <col min="518" max="518" width="2.5703125" style="18" customWidth="1"/>
    <col min="519" max="519" width="3.5703125" style="18" customWidth="1"/>
    <col min="520" max="520" width="3" style="18" customWidth="1"/>
    <col min="521" max="521" width="4.28515625" style="18" customWidth="1"/>
    <col min="522" max="522" width="4.140625" style="18" customWidth="1"/>
    <col min="523" max="523" width="5.140625" style="18" customWidth="1"/>
    <col min="524" max="524" width="5.7109375" style="18" customWidth="1"/>
    <col min="525" max="525" width="51.7109375" style="18" customWidth="1"/>
    <col min="526" max="526" width="17.85546875" style="18" customWidth="1"/>
    <col min="527" max="527" width="16.85546875" style="18" customWidth="1"/>
    <col min="528" max="528" width="17.5703125" style="18" customWidth="1"/>
    <col min="529" max="771" width="9.140625" style="18"/>
    <col min="772" max="772" width="3.85546875" style="18" customWidth="1"/>
    <col min="773" max="773" width="4.42578125" style="18" customWidth="1"/>
    <col min="774" max="774" width="2.5703125" style="18" customWidth="1"/>
    <col min="775" max="775" width="3.5703125" style="18" customWidth="1"/>
    <col min="776" max="776" width="3" style="18" customWidth="1"/>
    <col min="777" max="777" width="4.28515625" style="18" customWidth="1"/>
    <col min="778" max="778" width="4.140625" style="18" customWidth="1"/>
    <col min="779" max="779" width="5.140625" style="18" customWidth="1"/>
    <col min="780" max="780" width="5.7109375" style="18" customWidth="1"/>
    <col min="781" max="781" width="51.7109375" style="18" customWidth="1"/>
    <col min="782" max="782" width="17.85546875" style="18" customWidth="1"/>
    <col min="783" max="783" width="16.85546875" style="18" customWidth="1"/>
    <col min="784" max="784" width="17.5703125" style="18" customWidth="1"/>
    <col min="785" max="1027" width="9.140625" style="18"/>
    <col min="1028" max="1028" width="3.85546875" style="18" customWidth="1"/>
    <col min="1029" max="1029" width="4.42578125" style="18" customWidth="1"/>
    <col min="1030" max="1030" width="2.5703125" style="18" customWidth="1"/>
    <col min="1031" max="1031" width="3.5703125" style="18" customWidth="1"/>
    <col min="1032" max="1032" width="3" style="18" customWidth="1"/>
    <col min="1033" max="1033" width="4.28515625" style="18" customWidth="1"/>
    <col min="1034" max="1034" width="4.140625" style="18" customWidth="1"/>
    <col min="1035" max="1035" width="5.140625" style="18" customWidth="1"/>
    <col min="1036" max="1036" width="5.7109375" style="18" customWidth="1"/>
    <col min="1037" max="1037" width="51.7109375" style="18" customWidth="1"/>
    <col min="1038" max="1038" width="17.85546875" style="18" customWidth="1"/>
    <col min="1039" max="1039" width="16.85546875" style="18" customWidth="1"/>
    <col min="1040" max="1040" width="17.5703125" style="18" customWidth="1"/>
    <col min="1041" max="1283" width="9.140625" style="18"/>
    <col min="1284" max="1284" width="3.85546875" style="18" customWidth="1"/>
    <col min="1285" max="1285" width="4.42578125" style="18" customWidth="1"/>
    <col min="1286" max="1286" width="2.5703125" style="18" customWidth="1"/>
    <col min="1287" max="1287" width="3.5703125" style="18" customWidth="1"/>
    <col min="1288" max="1288" width="3" style="18" customWidth="1"/>
    <col min="1289" max="1289" width="4.28515625" style="18" customWidth="1"/>
    <col min="1290" max="1290" width="4.140625" style="18" customWidth="1"/>
    <col min="1291" max="1291" width="5.140625" style="18" customWidth="1"/>
    <col min="1292" max="1292" width="5.7109375" style="18" customWidth="1"/>
    <col min="1293" max="1293" width="51.7109375" style="18" customWidth="1"/>
    <col min="1294" max="1294" width="17.85546875" style="18" customWidth="1"/>
    <col min="1295" max="1295" width="16.85546875" style="18" customWidth="1"/>
    <col min="1296" max="1296" width="17.5703125" style="18" customWidth="1"/>
    <col min="1297" max="1539" width="9.140625" style="18"/>
    <col min="1540" max="1540" width="3.85546875" style="18" customWidth="1"/>
    <col min="1541" max="1541" width="4.42578125" style="18" customWidth="1"/>
    <col min="1542" max="1542" width="2.5703125" style="18" customWidth="1"/>
    <col min="1543" max="1543" width="3.5703125" style="18" customWidth="1"/>
    <col min="1544" max="1544" width="3" style="18" customWidth="1"/>
    <col min="1545" max="1545" width="4.28515625" style="18" customWidth="1"/>
    <col min="1546" max="1546" width="4.140625" style="18" customWidth="1"/>
    <col min="1547" max="1547" width="5.140625" style="18" customWidth="1"/>
    <col min="1548" max="1548" width="5.7109375" style="18" customWidth="1"/>
    <col min="1549" max="1549" width="51.7109375" style="18" customWidth="1"/>
    <col min="1550" max="1550" width="17.85546875" style="18" customWidth="1"/>
    <col min="1551" max="1551" width="16.85546875" style="18" customWidth="1"/>
    <col min="1552" max="1552" width="17.5703125" style="18" customWidth="1"/>
    <col min="1553" max="1795" width="9.140625" style="18"/>
    <col min="1796" max="1796" width="3.85546875" style="18" customWidth="1"/>
    <col min="1797" max="1797" width="4.42578125" style="18" customWidth="1"/>
    <col min="1798" max="1798" width="2.5703125" style="18" customWidth="1"/>
    <col min="1799" max="1799" width="3.5703125" style="18" customWidth="1"/>
    <col min="1800" max="1800" width="3" style="18" customWidth="1"/>
    <col min="1801" max="1801" width="4.28515625" style="18" customWidth="1"/>
    <col min="1802" max="1802" width="4.140625" style="18" customWidth="1"/>
    <col min="1803" max="1803" width="5.140625" style="18" customWidth="1"/>
    <col min="1804" max="1804" width="5.7109375" style="18" customWidth="1"/>
    <col min="1805" max="1805" width="51.7109375" style="18" customWidth="1"/>
    <col min="1806" max="1806" width="17.85546875" style="18" customWidth="1"/>
    <col min="1807" max="1807" width="16.85546875" style="18" customWidth="1"/>
    <col min="1808" max="1808" width="17.5703125" style="18" customWidth="1"/>
    <col min="1809" max="2051" width="9.140625" style="18"/>
    <col min="2052" max="2052" width="3.85546875" style="18" customWidth="1"/>
    <col min="2053" max="2053" width="4.42578125" style="18" customWidth="1"/>
    <col min="2054" max="2054" width="2.5703125" style="18" customWidth="1"/>
    <col min="2055" max="2055" width="3.5703125" style="18" customWidth="1"/>
    <col min="2056" max="2056" width="3" style="18" customWidth="1"/>
    <col min="2057" max="2057" width="4.28515625" style="18" customWidth="1"/>
    <col min="2058" max="2058" width="4.140625" style="18" customWidth="1"/>
    <col min="2059" max="2059" width="5.140625" style="18" customWidth="1"/>
    <col min="2060" max="2060" width="5.7109375" style="18" customWidth="1"/>
    <col min="2061" max="2061" width="51.7109375" style="18" customWidth="1"/>
    <col min="2062" max="2062" width="17.85546875" style="18" customWidth="1"/>
    <col min="2063" max="2063" width="16.85546875" style="18" customWidth="1"/>
    <col min="2064" max="2064" width="17.5703125" style="18" customWidth="1"/>
    <col min="2065" max="2307" width="9.140625" style="18"/>
    <col min="2308" max="2308" width="3.85546875" style="18" customWidth="1"/>
    <col min="2309" max="2309" width="4.42578125" style="18" customWidth="1"/>
    <col min="2310" max="2310" width="2.5703125" style="18" customWidth="1"/>
    <col min="2311" max="2311" width="3.5703125" style="18" customWidth="1"/>
    <col min="2312" max="2312" width="3" style="18" customWidth="1"/>
    <col min="2313" max="2313" width="4.28515625" style="18" customWidth="1"/>
    <col min="2314" max="2314" width="4.140625" style="18" customWidth="1"/>
    <col min="2315" max="2315" width="5.140625" style="18" customWidth="1"/>
    <col min="2316" max="2316" width="5.7109375" style="18" customWidth="1"/>
    <col min="2317" max="2317" width="51.7109375" style="18" customWidth="1"/>
    <col min="2318" max="2318" width="17.85546875" style="18" customWidth="1"/>
    <col min="2319" max="2319" width="16.85546875" style="18" customWidth="1"/>
    <col min="2320" max="2320" width="17.5703125" style="18" customWidth="1"/>
    <col min="2321" max="2563" width="9.140625" style="18"/>
    <col min="2564" max="2564" width="3.85546875" style="18" customWidth="1"/>
    <col min="2565" max="2565" width="4.42578125" style="18" customWidth="1"/>
    <col min="2566" max="2566" width="2.5703125" style="18" customWidth="1"/>
    <col min="2567" max="2567" width="3.5703125" style="18" customWidth="1"/>
    <col min="2568" max="2568" width="3" style="18" customWidth="1"/>
    <col min="2569" max="2569" width="4.28515625" style="18" customWidth="1"/>
    <col min="2570" max="2570" width="4.140625" style="18" customWidth="1"/>
    <col min="2571" max="2571" width="5.140625" style="18" customWidth="1"/>
    <col min="2572" max="2572" width="5.7109375" style="18" customWidth="1"/>
    <col min="2573" max="2573" width="51.7109375" style="18" customWidth="1"/>
    <col min="2574" max="2574" width="17.85546875" style="18" customWidth="1"/>
    <col min="2575" max="2575" width="16.85546875" style="18" customWidth="1"/>
    <col min="2576" max="2576" width="17.5703125" style="18" customWidth="1"/>
    <col min="2577" max="2819" width="9.140625" style="18"/>
    <col min="2820" max="2820" width="3.85546875" style="18" customWidth="1"/>
    <col min="2821" max="2821" width="4.42578125" style="18" customWidth="1"/>
    <col min="2822" max="2822" width="2.5703125" style="18" customWidth="1"/>
    <col min="2823" max="2823" width="3.5703125" style="18" customWidth="1"/>
    <col min="2824" max="2824" width="3" style="18" customWidth="1"/>
    <col min="2825" max="2825" width="4.28515625" style="18" customWidth="1"/>
    <col min="2826" max="2826" width="4.140625" style="18" customWidth="1"/>
    <col min="2827" max="2827" width="5.140625" style="18" customWidth="1"/>
    <col min="2828" max="2828" width="5.7109375" style="18" customWidth="1"/>
    <col min="2829" max="2829" width="51.7109375" style="18" customWidth="1"/>
    <col min="2830" max="2830" width="17.85546875" style="18" customWidth="1"/>
    <col min="2831" max="2831" width="16.85546875" style="18" customWidth="1"/>
    <col min="2832" max="2832" width="17.5703125" style="18" customWidth="1"/>
    <col min="2833" max="3075" width="9.140625" style="18"/>
    <col min="3076" max="3076" width="3.85546875" style="18" customWidth="1"/>
    <col min="3077" max="3077" width="4.42578125" style="18" customWidth="1"/>
    <col min="3078" max="3078" width="2.5703125" style="18" customWidth="1"/>
    <col min="3079" max="3079" width="3.5703125" style="18" customWidth="1"/>
    <col min="3080" max="3080" width="3" style="18" customWidth="1"/>
    <col min="3081" max="3081" width="4.28515625" style="18" customWidth="1"/>
    <col min="3082" max="3082" width="4.140625" style="18" customWidth="1"/>
    <col min="3083" max="3083" width="5.140625" style="18" customWidth="1"/>
    <col min="3084" max="3084" width="5.7109375" style="18" customWidth="1"/>
    <col min="3085" max="3085" width="51.7109375" style="18" customWidth="1"/>
    <col min="3086" max="3086" width="17.85546875" style="18" customWidth="1"/>
    <col min="3087" max="3087" width="16.85546875" style="18" customWidth="1"/>
    <col min="3088" max="3088" width="17.5703125" style="18" customWidth="1"/>
    <col min="3089" max="3331" width="9.140625" style="18"/>
    <col min="3332" max="3332" width="3.85546875" style="18" customWidth="1"/>
    <col min="3333" max="3333" width="4.42578125" style="18" customWidth="1"/>
    <col min="3334" max="3334" width="2.5703125" style="18" customWidth="1"/>
    <col min="3335" max="3335" width="3.5703125" style="18" customWidth="1"/>
    <col min="3336" max="3336" width="3" style="18" customWidth="1"/>
    <col min="3337" max="3337" width="4.28515625" style="18" customWidth="1"/>
    <col min="3338" max="3338" width="4.140625" style="18" customWidth="1"/>
    <col min="3339" max="3339" width="5.140625" style="18" customWidth="1"/>
    <col min="3340" max="3340" width="5.7109375" style="18" customWidth="1"/>
    <col min="3341" max="3341" width="51.7109375" style="18" customWidth="1"/>
    <col min="3342" max="3342" width="17.85546875" style="18" customWidth="1"/>
    <col min="3343" max="3343" width="16.85546875" style="18" customWidth="1"/>
    <col min="3344" max="3344" width="17.5703125" style="18" customWidth="1"/>
    <col min="3345" max="3587" width="9.140625" style="18"/>
    <col min="3588" max="3588" width="3.85546875" style="18" customWidth="1"/>
    <col min="3589" max="3589" width="4.42578125" style="18" customWidth="1"/>
    <col min="3590" max="3590" width="2.5703125" style="18" customWidth="1"/>
    <col min="3591" max="3591" width="3.5703125" style="18" customWidth="1"/>
    <col min="3592" max="3592" width="3" style="18" customWidth="1"/>
    <col min="3593" max="3593" width="4.28515625" style="18" customWidth="1"/>
    <col min="3594" max="3594" width="4.140625" style="18" customWidth="1"/>
    <col min="3595" max="3595" width="5.140625" style="18" customWidth="1"/>
    <col min="3596" max="3596" width="5.7109375" style="18" customWidth="1"/>
    <col min="3597" max="3597" width="51.7109375" style="18" customWidth="1"/>
    <col min="3598" max="3598" width="17.85546875" style="18" customWidth="1"/>
    <col min="3599" max="3599" width="16.85546875" style="18" customWidth="1"/>
    <col min="3600" max="3600" width="17.5703125" style="18" customWidth="1"/>
    <col min="3601" max="3843" width="9.140625" style="18"/>
    <col min="3844" max="3844" width="3.85546875" style="18" customWidth="1"/>
    <col min="3845" max="3845" width="4.42578125" style="18" customWidth="1"/>
    <col min="3846" max="3846" width="2.5703125" style="18" customWidth="1"/>
    <col min="3847" max="3847" width="3.5703125" style="18" customWidth="1"/>
    <col min="3848" max="3848" width="3" style="18" customWidth="1"/>
    <col min="3849" max="3849" width="4.28515625" style="18" customWidth="1"/>
    <col min="3850" max="3850" width="4.140625" style="18" customWidth="1"/>
    <col min="3851" max="3851" width="5.140625" style="18" customWidth="1"/>
    <col min="3852" max="3852" width="5.7109375" style="18" customWidth="1"/>
    <col min="3853" max="3853" width="51.7109375" style="18" customWidth="1"/>
    <col min="3854" max="3854" width="17.85546875" style="18" customWidth="1"/>
    <col min="3855" max="3855" width="16.85546875" style="18" customWidth="1"/>
    <col min="3856" max="3856" width="17.5703125" style="18" customWidth="1"/>
    <col min="3857" max="4099" width="9.140625" style="18"/>
    <col min="4100" max="4100" width="3.85546875" style="18" customWidth="1"/>
    <col min="4101" max="4101" width="4.42578125" style="18" customWidth="1"/>
    <col min="4102" max="4102" width="2.5703125" style="18" customWidth="1"/>
    <col min="4103" max="4103" width="3.5703125" style="18" customWidth="1"/>
    <col min="4104" max="4104" width="3" style="18" customWidth="1"/>
    <col min="4105" max="4105" width="4.28515625" style="18" customWidth="1"/>
    <col min="4106" max="4106" width="4.140625" style="18" customWidth="1"/>
    <col min="4107" max="4107" width="5.140625" style="18" customWidth="1"/>
    <col min="4108" max="4108" width="5.7109375" style="18" customWidth="1"/>
    <col min="4109" max="4109" width="51.7109375" style="18" customWidth="1"/>
    <col min="4110" max="4110" width="17.85546875" style="18" customWidth="1"/>
    <col min="4111" max="4111" width="16.85546875" style="18" customWidth="1"/>
    <col min="4112" max="4112" width="17.5703125" style="18" customWidth="1"/>
    <col min="4113" max="4355" width="9.140625" style="18"/>
    <col min="4356" max="4356" width="3.85546875" style="18" customWidth="1"/>
    <col min="4357" max="4357" width="4.42578125" style="18" customWidth="1"/>
    <col min="4358" max="4358" width="2.5703125" style="18" customWidth="1"/>
    <col min="4359" max="4359" width="3.5703125" style="18" customWidth="1"/>
    <col min="4360" max="4360" width="3" style="18" customWidth="1"/>
    <col min="4361" max="4361" width="4.28515625" style="18" customWidth="1"/>
    <col min="4362" max="4362" width="4.140625" style="18" customWidth="1"/>
    <col min="4363" max="4363" width="5.140625" style="18" customWidth="1"/>
    <col min="4364" max="4364" width="5.7109375" style="18" customWidth="1"/>
    <col min="4365" max="4365" width="51.7109375" style="18" customWidth="1"/>
    <col min="4366" max="4366" width="17.85546875" style="18" customWidth="1"/>
    <col min="4367" max="4367" width="16.85546875" style="18" customWidth="1"/>
    <col min="4368" max="4368" width="17.5703125" style="18" customWidth="1"/>
    <col min="4369" max="4611" width="9.140625" style="18"/>
    <col min="4612" max="4612" width="3.85546875" style="18" customWidth="1"/>
    <col min="4613" max="4613" width="4.42578125" style="18" customWidth="1"/>
    <col min="4614" max="4614" width="2.5703125" style="18" customWidth="1"/>
    <col min="4615" max="4615" width="3.5703125" style="18" customWidth="1"/>
    <col min="4616" max="4616" width="3" style="18" customWidth="1"/>
    <col min="4617" max="4617" width="4.28515625" style="18" customWidth="1"/>
    <col min="4618" max="4618" width="4.140625" style="18" customWidth="1"/>
    <col min="4619" max="4619" width="5.140625" style="18" customWidth="1"/>
    <col min="4620" max="4620" width="5.7109375" style="18" customWidth="1"/>
    <col min="4621" max="4621" width="51.7109375" style="18" customWidth="1"/>
    <col min="4622" max="4622" width="17.85546875" style="18" customWidth="1"/>
    <col min="4623" max="4623" width="16.85546875" style="18" customWidth="1"/>
    <col min="4624" max="4624" width="17.5703125" style="18" customWidth="1"/>
    <col min="4625" max="4867" width="9.140625" style="18"/>
    <col min="4868" max="4868" width="3.85546875" style="18" customWidth="1"/>
    <col min="4869" max="4869" width="4.42578125" style="18" customWidth="1"/>
    <col min="4870" max="4870" width="2.5703125" style="18" customWidth="1"/>
    <col min="4871" max="4871" width="3.5703125" style="18" customWidth="1"/>
    <col min="4872" max="4872" width="3" style="18" customWidth="1"/>
    <col min="4873" max="4873" width="4.28515625" style="18" customWidth="1"/>
    <col min="4874" max="4874" width="4.140625" style="18" customWidth="1"/>
    <col min="4875" max="4875" width="5.140625" style="18" customWidth="1"/>
    <col min="4876" max="4876" width="5.7109375" style="18" customWidth="1"/>
    <col min="4877" max="4877" width="51.7109375" style="18" customWidth="1"/>
    <col min="4878" max="4878" width="17.85546875" style="18" customWidth="1"/>
    <col min="4879" max="4879" width="16.85546875" style="18" customWidth="1"/>
    <col min="4880" max="4880" width="17.5703125" style="18" customWidth="1"/>
    <col min="4881" max="5123" width="9.140625" style="18"/>
    <col min="5124" max="5124" width="3.85546875" style="18" customWidth="1"/>
    <col min="5125" max="5125" width="4.42578125" style="18" customWidth="1"/>
    <col min="5126" max="5126" width="2.5703125" style="18" customWidth="1"/>
    <col min="5127" max="5127" width="3.5703125" style="18" customWidth="1"/>
    <col min="5128" max="5128" width="3" style="18" customWidth="1"/>
    <col min="5129" max="5129" width="4.28515625" style="18" customWidth="1"/>
    <col min="5130" max="5130" width="4.140625" style="18" customWidth="1"/>
    <col min="5131" max="5131" width="5.140625" style="18" customWidth="1"/>
    <col min="5132" max="5132" width="5.7109375" style="18" customWidth="1"/>
    <col min="5133" max="5133" width="51.7109375" style="18" customWidth="1"/>
    <col min="5134" max="5134" width="17.85546875" style="18" customWidth="1"/>
    <col min="5135" max="5135" width="16.85546875" style="18" customWidth="1"/>
    <col min="5136" max="5136" width="17.5703125" style="18" customWidth="1"/>
    <col min="5137" max="5379" width="9.140625" style="18"/>
    <col min="5380" max="5380" width="3.85546875" style="18" customWidth="1"/>
    <col min="5381" max="5381" width="4.42578125" style="18" customWidth="1"/>
    <col min="5382" max="5382" width="2.5703125" style="18" customWidth="1"/>
    <col min="5383" max="5383" width="3.5703125" style="18" customWidth="1"/>
    <col min="5384" max="5384" width="3" style="18" customWidth="1"/>
    <col min="5385" max="5385" width="4.28515625" style="18" customWidth="1"/>
    <col min="5386" max="5386" width="4.140625" style="18" customWidth="1"/>
    <col min="5387" max="5387" width="5.140625" style="18" customWidth="1"/>
    <col min="5388" max="5388" width="5.7109375" style="18" customWidth="1"/>
    <col min="5389" max="5389" width="51.7109375" style="18" customWidth="1"/>
    <col min="5390" max="5390" width="17.85546875" style="18" customWidth="1"/>
    <col min="5391" max="5391" width="16.85546875" style="18" customWidth="1"/>
    <col min="5392" max="5392" width="17.5703125" style="18" customWidth="1"/>
    <col min="5393" max="5635" width="9.140625" style="18"/>
    <col min="5636" max="5636" width="3.85546875" style="18" customWidth="1"/>
    <col min="5637" max="5637" width="4.42578125" style="18" customWidth="1"/>
    <col min="5638" max="5638" width="2.5703125" style="18" customWidth="1"/>
    <col min="5639" max="5639" width="3.5703125" style="18" customWidth="1"/>
    <col min="5640" max="5640" width="3" style="18" customWidth="1"/>
    <col min="5641" max="5641" width="4.28515625" style="18" customWidth="1"/>
    <col min="5642" max="5642" width="4.140625" style="18" customWidth="1"/>
    <col min="5643" max="5643" width="5.140625" style="18" customWidth="1"/>
    <col min="5644" max="5644" width="5.7109375" style="18" customWidth="1"/>
    <col min="5645" max="5645" width="51.7109375" style="18" customWidth="1"/>
    <col min="5646" max="5646" width="17.85546875" style="18" customWidth="1"/>
    <col min="5647" max="5647" width="16.85546875" style="18" customWidth="1"/>
    <col min="5648" max="5648" width="17.5703125" style="18" customWidth="1"/>
    <col min="5649" max="5891" width="9.140625" style="18"/>
    <col min="5892" max="5892" width="3.85546875" style="18" customWidth="1"/>
    <col min="5893" max="5893" width="4.42578125" style="18" customWidth="1"/>
    <col min="5894" max="5894" width="2.5703125" style="18" customWidth="1"/>
    <col min="5895" max="5895" width="3.5703125" style="18" customWidth="1"/>
    <col min="5896" max="5896" width="3" style="18" customWidth="1"/>
    <col min="5897" max="5897" width="4.28515625" style="18" customWidth="1"/>
    <col min="5898" max="5898" width="4.140625" style="18" customWidth="1"/>
    <col min="5899" max="5899" width="5.140625" style="18" customWidth="1"/>
    <col min="5900" max="5900" width="5.7109375" style="18" customWidth="1"/>
    <col min="5901" max="5901" width="51.7109375" style="18" customWidth="1"/>
    <col min="5902" max="5902" width="17.85546875" style="18" customWidth="1"/>
    <col min="5903" max="5903" width="16.85546875" style="18" customWidth="1"/>
    <col min="5904" max="5904" width="17.5703125" style="18" customWidth="1"/>
    <col min="5905" max="6147" width="9.140625" style="18"/>
    <col min="6148" max="6148" width="3.85546875" style="18" customWidth="1"/>
    <col min="6149" max="6149" width="4.42578125" style="18" customWidth="1"/>
    <col min="6150" max="6150" width="2.5703125" style="18" customWidth="1"/>
    <col min="6151" max="6151" width="3.5703125" style="18" customWidth="1"/>
    <col min="6152" max="6152" width="3" style="18" customWidth="1"/>
    <col min="6153" max="6153" width="4.28515625" style="18" customWidth="1"/>
    <col min="6154" max="6154" width="4.140625" style="18" customWidth="1"/>
    <col min="6155" max="6155" width="5.140625" style="18" customWidth="1"/>
    <col min="6156" max="6156" width="5.7109375" style="18" customWidth="1"/>
    <col min="6157" max="6157" width="51.7109375" style="18" customWidth="1"/>
    <col min="6158" max="6158" width="17.85546875" style="18" customWidth="1"/>
    <col min="6159" max="6159" width="16.85546875" style="18" customWidth="1"/>
    <col min="6160" max="6160" width="17.5703125" style="18" customWidth="1"/>
    <col min="6161" max="6403" width="9.140625" style="18"/>
    <col min="6404" max="6404" width="3.85546875" style="18" customWidth="1"/>
    <col min="6405" max="6405" width="4.42578125" style="18" customWidth="1"/>
    <col min="6406" max="6406" width="2.5703125" style="18" customWidth="1"/>
    <col min="6407" max="6407" width="3.5703125" style="18" customWidth="1"/>
    <col min="6408" max="6408" width="3" style="18" customWidth="1"/>
    <col min="6409" max="6409" width="4.28515625" style="18" customWidth="1"/>
    <col min="6410" max="6410" width="4.140625" style="18" customWidth="1"/>
    <col min="6411" max="6411" width="5.140625" style="18" customWidth="1"/>
    <col min="6412" max="6412" width="5.7109375" style="18" customWidth="1"/>
    <col min="6413" max="6413" width="51.7109375" style="18" customWidth="1"/>
    <col min="6414" max="6414" width="17.85546875" style="18" customWidth="1"/>
    <col min="6415" max="6415" width="16.85546875" style="18" customWidth="1"/>
    <col min="6416" max="6416" width="17.5703125" style="18" customWidth="1"/>
    <col min="6417" max="6659" width="9.140625" style="18"/>
    <col min="6660" max="6660" width="3.85546875" style="18" customWidth="1"/>
    <col min="6661" max="6661" width="4.42578125" style="18" customWidth="1"/>
    <col min="6662" max="6662" width="2.5703125" style="18" customWidth="1"/>
    <col min="6663" max="6663" width="3.5703125" style="18" customWidth="1"/>
    <col min="6664" max="6664" width="3" style="18" customWidth="1"/>
    <col min="6665" max="6665" width="4.28515625" style="18" customWidth="1"/>
    <col min="6666" max="6666" width="4.140625" style="18" customWidth="1"/>
    <col min="6667" max="6667" width="5.140625" style="18" customWidth="1"/>
    <col min="6668" max="6668" width="5.7109375" style="18" customWidth="1"/>
    <col min="6669" max="6669" width="51.7109375" style="18" customWidth="1"/>
    <col min="6670" max="6670" width="17.85546875" style="18" customWidth="1"/>
    <col min="6671" max="6671" width="16.85546875" style="18" customWidth="1"/>
    <col min="6672" max="6672" width="17.5703125" style="18" customWidth="1"/>
    <col min="6673" max="6915" width="9.140625" style="18"/>
    <col min="6916" max="6916" width="3.85546875" style="18" customWidth="1"/>
    <col min="6917" max="6917" width="4.42578125" style="18" customWidth="1"/>
    <col min="6918" max="6918" width="2.5703125" style="18" customWidth="1"/>
    <col min="6919" max="6919" width="3.5703125" style="18" customWidth="1"/>
    <col min="6920" max="6920" width="3" style="18" customWidth="1"/>
    <col min="6921" max="6921" width="4.28515625" style="18" customWidth="1"/>
    <col min="6922" max="6922" width="4.140625" style="18" customWidth="1"/>
    <col min="6923" max="6923" width="5.140625" style="18" customWidth="1"/>
    <col min="6924" max="6924" width="5.7109375" style="18" customWidth="1"/>
    <col min="6925" max="6925" width="51.7109375" style="18" customWidth="1"/>
    <col min="6926" max="6926" width="17.85546875" style="18" customWidth="1"/>
    <col min="6927" max="6927" width="16.85546875" style="18" customWidth="1"/>
    <col min="6928" max="6928" width="17.5703125" style="18" customWidth="1"/>
    <col min="6929" max="7171" width="9.140625" style="18"/>
    <col min="7172" max="7172" width="3.85546875" style="18" customWidth="1"/>
    <col min="7173" max="7173" width="4.42578125" style="18" customWidth="1"/>
    <col min="7174" max="7174" width="2.5703125" style="18" customWidth="1"/>
    <col min="7175" max="7175" width="3.5703125" style="18" customWidth="1"/>
    <col min="7176" max="7176" width="3" style="18" customWidth="1"/>
    <col min="7177" max="7177" width="4.28515625" style="18" customWidth="1"/>
    <col min="7178" max="7178" width="4.140625" style="18" customWidth="1"/>
    <col min="7179" max="7179" width="5.140625" style="18" customWidth="1"/>
    <col min="7180" max="7180" width="5.7109375" style="18" customWidth="1"/>
    <col min="7181" max="7181" width="51.7109375" style="18" customWidth="1"/>
    <col min="7182" max="7182" width="17.85546875" style="18" customWidth="1"/>
    <col min="7183" max="7183" width="16.85546875" style="18" customWidth="1"/>
    <col min="7184" max="7184" width="17.5703125" style="18" customWidth="1"/>
    <col min="7185" max="7427" width="9.140625" style="18"/>
    <col min="7428" max="7428" width="3.85546875" style="18" customWidth="1"/>
    <col min="7429" max="7429" width="4.42578125" style="18" customWidth="1"/>
    <col min="7430" max="7430" width="2.5703125" style="18" customWidth="1"/>
    <col min="7431" max="7431" width="3.5703125" style="18" customWidth="1"/>
    <col min="7432" max="7432" width="3" style="18" customWidth="1"/>
    <col min="7433" max="7433" width="4.28515625" style="18" customWidth="1"/>
    <col min="7434" max="7434" width="4.140625" style="18" customWidth="1"/>
    <col min="7435" max="7435" width="5.140625" style="18" customWidth="1"/>
    <col min="7436" max="7436" width="5.7109375" style="18" customWidth="1"/>
    <col min="7437" max="7437" width="51.7109375" style="18" customWidth="1"/>
    <col min="7438" max="7438" width="17.85546875" style="18" customWidth="1"/>
    <col min="7439" max="7439" width="16.85546875" style="18" customWidth="1"/>
    <col min="7440" max="7440" width="17.5703125" style="18" customWidth="1"/>
    <col min="7441" max="7683" width="9.140625" style="18"/>
    <col min="7684" max="7684" width="3.85546875" style="18" customWidth="1"/>
    <col min="7685" max="7685" width="4.42578125" style="18" customWidth="1"/>
    <col min="7686" max="7686" width="2.5703125" style="18" customWidth="1"/>
    <col min="7687" max="7687" width="3.5703125" style="18" customWidth="1"/>
    <col min="7688" max="7688" width="3" style="18" customWidth="1"/>
    <col min="7689" max="7689" width="4.28515625" style="18" customWidth="1"/>
    <col min="7690" max="7690" width="4.140625" style="18" customWidth="1"/>
    <col min="7691" max="7691" width="5.140625" style="18" customWidth="1"/>
    <col min="7692" max="7692" width="5.7109375" style="18" customWidth="1"/>
    <col min="7693" max="7693" width="51.7109375" style="18" customWidth="1"/>
    <col min="7694" max="7694" width="17.85546875" style="18" customWidth="1"/>
    <col min="7695" max="7695" width="16.85546875" style="18" customWidth="1"/>
    <col min="7696" max="7696" width="17.5703125" style="18" customWidth="1"/>
    <col min="7697" max="7939" width="9.140625" style="18"/>
    <col min="7940" max="7940" width="3.85546875" style="18" customWidth="1"/>
    <col min="7941" max="7941" width="4.42578125" style="18" customWidth="1"/>
    <col min="7942" max="7942" width="2.5703125" style="18" customWidth="1"/>
    <col min="7943" max="7943" width="3.5703125" style="18" customWidth="1"/>
    <col min="7944" max="7944" width="3" style="18" customWidth="1"/>
    <col min="7945" max="7945" width="4.28515625" style="18" customWidth="1"/>
    <col min="7946" max="7946" width="4.140625" style="18" customWidth="1"/>
    <col min="7947" max="7947" width="5.140625" style="18" customWidth="1"/>
    <col min="7948" max="7948" width="5.7109375" style="18" customWidth="1"/>
    <col min="7949" max="7949" width="51.7109375" style="18" customWidth="1"/>
    <col min="7950" max="7950" width="17.85546875" style="18" customWidth="1"/>
    <col min="7951" max="7951" width="16.85546875" style="18" customWidth="1"/>
    <col min="7952" max="7952" width="17.5703125" style="18" customWidth="1"/>
    <col min="7953" max="8195" width="9.140625" style="18"/>
    <col min="8196" max="8196" width="3.85546875" style="18" customWidth="1"/>
    <col min="8197" max="8197" width="4.42578125" style="18" customWidth="1"/>
    <col min="8198" max="8198" width="2.5703125" style="18" customWidth="1"/>
    <col min="8199" max="8199" width="3.5703125" style="18" customWidth="1"/>
    <col min="8200" max="8200" width="3" style="18" customWidth="1"/>
    <col min="8201" max="8201" width="4.28515625" style="18" customWidth="1"/>
    <col min="8202" max="8202" width="4.140625" style="18" customWidth="1"/>
    <col min="8203" max="8203" width="5.140625" style="18" customWidth="1"/>
    <col min="8204" max="8204" width="5.7109375" style="18" customWidth="1"/>
    <col min="8205" max="8205" width="51.7109375" style="18" customWidth="1"/>
    <col min="8206" max="8206" width="17.85546875" style="18" customWidth="1"/>
    <col min="8207" max="8207" width="16.85546875" style="18" customWidth="1"/>
    <col min="8208" max="8208" width="17.5703125" style="18" customWidth="1"/>
    <col min="8209" max="8451" width="9.140625" style="18"/>
    <col min="8452" max="8452" width="3.85546875" style="18" customWidth="1"/>
    <col min="8453" max="8453" width="4.42578125" style="18" customWidth="1"/>
    <col min="8454" max="8454" width="2.5703125" style="18" customWidth="1"/>
    <col min="8455" max="8455" width="3.5703125" style="18" customWidth="1"/>
    <col min="8456" max="8456" width="3" style="18" customWidth="1"/>
    <col min="8457" max="8457" width="4.28515625" style="18" customWidth="1"/>
    <col min="8458" max="8458" width="4.140625" style="18" customWidth="1"/>
    <col min="8459" max="8459" width="5.140625" style="18" customWidth="1"/>
    <col min="8460" max="8460" width="5.7109375" style="18" customWidth="1"/>
    <col min="8461" max="8461" width="51.7109375" style="18" customWidth="1"/>
    <col min="8462" max="8462" width="17.85546875" style="18" customWidth="1"/>
    <col min="8463" max="8463" width="16.85546875" style="18" customWidth="1"/>
    <col min="8464" max="8464" width="17.5703125" style="18" customWidth="1"/>
    <col min="8465" max="8707" width="9.140625" style="18"/>
    <col min="8708" max="8708" width="3.85546875" style="18" customWidth="1"/>
    <col min="8709" max="8709" width="4.42578125" style="18" customWidth="1"/>
    <col min="8710" max="8710" width="2.5703125" style="18" customWidth="1"/>
    <col min="8711" max="8711" width="3.5703125" style="18" customWidth="1"/>
    <col min="8712" max="8712" width="3" style="18" customWidth="1"/>
    <col min="8713" max="8713" width="4.28515625" style="18" customWidth="1"/>
    <col min="8714" max="8714" width="4.140625" style="18" customWidth="1"/>
    <col min="8715" max="8715" width="5.140625" style="18" customWidth="1"/>
    <col min="8716" max="8716" width="5.7109375" style="18" customWidth="1"/>
    <col min="8717" max="8717" width="51.7109375" style="18" customWidth="1"/>
    <col min="8718" max="8718" width="17.85546875" style="18" customWidth="1"/>
    <col min="8719" max="8719" width="16.85546875" style="18" customWidth="1"/>
    <col min="8720" max="8720" width="17.5703125" style="18" customWidth="1"/>
    <col min="8721" max="8963" width="9.140625" style="18"/>
    <col min="8964" max="8964" width="3.85546875" style="18" customWidth="1"/>
    <col min="8965" max="8965" width="4.42578125" style="18" customWidth="1"/>
    <col min="8966" max="8966" width="2.5703125" style="18" customWidth="1"/>
    <col min="8967" max="8967" width="3.5703125" style="18" customWidth="1"/>
    <col min="8968" max="8968" width="3" style="18" customWidth="1"/>
    <col min="8969" max="8969" width="4.28515625" style="18" customWidth="1"/>
    <col min="8970" max="8970" width="4.140625" style="18" customWidth="1"/>
    <col min="8971" max="8971" width="5.140625" style="18" customWidth="1"/>
    <col min="8972" max="8972" width="5.7109375" style="18" customWidth="1"/>
    <col min="8973" max="8973" width="51.7109375" style="18" customWidth="1"/>
    <col min="8974" max="8974" width="17.85546875" style="18" customWidth="1"/>
    <col min="8975" max="8975" width="16.85546875" style="18" customWidth="1"/>
    <col min="8976" max="8976" width="17.5703125" style="18" customWidth="1"/>
    <col min="8977" max="9219" width="9.140625" style="18"/>
    <col min="9220" max="9220" width="3.85546875" style="18" customWidth="1"/>
    <col min="9221" max="9221" width="4.42578125" style="18" customWidth="1"/>
    <col min="9222" max="9222" width="2.5703125" style="18" customWidth="1"/>
    <col min="9223" max="9223" width="3.5703125" style="18" customWidth="1"/>
    <col min="9224" max="9224" width="3" style="18" customWidth="1"/>
    <col min="9225" max="9225" width="4.28515625" style="18" customWidth="1"/>
    <col min="9226" max="9226" width="4.140625" style="18" customWidth="1"/>
    <col min="9227" max="9227" width="5.140625" style="18" customWidth="1"/>
    <col min="9228" max="9228" width="5.7109375" style="18" customWidth="1"/>
    <col min="9229" max="9229" width="51.7109375" style="18" customWidth="1"/>
    <col min="9230" max="9230" width="17.85546875" style="18" customWidth="1"/>
    <col min="9231" max="9231" width="16.85546875" style="18" customWidth="1"/>
    <col min="9232" max="9232" width="17.5703125" style="18" customWidth="1"/>
    <col min="9233" max="9475" width="9.140625" style="18"/>
    <col min="9476" max="9476" width="3.85546875" style="18" customWidth="1"/>
    <col min="9477" max="9477" width="4.42578125" style="18" customWidth="1"/>
    <col min="9478" max="9478" width="2.5703125" style="18" customWidth="1"/>
    <col min="9479" max="9479" width="3.5703125" style="18" customWidth="1"/>
    <col min="9480" max="9480" width="3" style="18" customWidth="1"/>
    <col min="9481" max="9481" width="4.28515625" style="18" customWidth="1"/>
    <col min="9482" max="9482" width="4.140625" style="18" customWidth="1"/>
    <col min="9483" max="9483" width="5.140625" style="18" customWidth="1"/>
    <col min="9484" max="9484" width="5.7109375" style="18" customWidth="1"/>
    <col min="9485" max="9485" width="51.7109375" style="18" customWidth="1"/>
    <col min="9486" max="9486" width="17.85546875" style="18" customWidth="1"/>
    <col min="9487" max="9487" width="16.85546875" style="18" customWidth="1"/>
    <col min="9488" max="9488" width="17.5703125" style="18" customWidth="1"/>
    <col min="9489" max="9731" width="9.140625" style="18"/>
    <col min="9732" max="9732" width="3.85546875" style="18" customWidth="1"/>
    <col min="9733" max="9733" width="4.42578125" style="18" customWidth="1"/>
    <col min="9734" max="9734" width="2.5703125" style="18" customWidth="1"/>
    <col min="9735" max="9735" width="3.5703125" style="18" customWidth="1"/>
    <col min="9736" max="9736" width="3" style="18" customWidth="1"/>
    <col min="9737" max="9737" width="4.28515625" style="18" customWidth="1"/>
    <col min="9738" max="9738" width="4.140625" style="18" customWidth="1"/>
    <col min="9739" max="9739" width="5.140625" style="18" customWidth="1"/>
    <col min="9740" max="9740" width="5.7109375" style="18" customWidth="1"/>
    <col min="9741" max="9741" width="51.7109375" style="18" customWidth="1"/>
    <col min="9742" max="9742" width="17.85546875" style="18" customWidth="1"/>
    <col min="9743" max="9743" width="16.85546875" style="18" customWidth="1"/>
    <col min="9744" max="9744" width="17.5703125" style="18" customWidth="1"/>
    <col min="9745" max="9987" width="9.140625" style="18"/>
    <col min="9988" max="9988" width="3.85546875" style="18" customWidth="1"/>
    <col min="9989" max="9989" width="4.42578125" style="18" customWidth="1"/>
    <col min="9990" max="9990" width="2.5703125" style="18" customWidth="1"/>
    <col min="9991" max="9991" width="3.5703125" style="18" customWidth="1"/>
    <col min="9992" max="9992" width="3" style="18" customWidth="1"/>
    <col min="9993" max="9993" width="4.28515625" style="18" customWidth="1"/>
    <col min="9994" max="9994" width="4.140625" style="18" customWidth="1"/>
    <col min="9995" max="9995" width="5.140625" style="18" customWidth="1"/>
    <col min="9996" max="9996" width="5.7109375" style="18" customWidth="1"/>
    <col min="9997" max="9997" width="51.7109375" style="18" customWidth="1"/>
    <col min="9998" max="9998" width="17.85546875" style="18" customWidth="1"/>
    <col min="9999" max="9999" width="16.85546875" style="18" customWidth="1"/>
    <col min="10000" max="10000" width="17.5703125" style="18" customWidth="1"/>
    <col min="10001" max="10243" width="9.140625" style="18"/>
    <col min="10244" max="10244" width="3.85546875" style="18" customWidth="1"/>
    <col min="10245" max="10245" width="4.42578125" style="18" customWidth="1"/>
    <col min="10246" max="10246" width="2.5703125" style="18" customWidth="1"/>
    <col min="10247" max="10247" width="3.5703125" style="18" customWidth="1"/>
    <col min="10248" max="10248" width="3" style="18" customWidth="1"/>
    <col min="10249" max="10249" width="4.28515625" style="18" customWidth="1"/>
    <col min="10250" max="10250" width="4.140625" style="18" customWidth="1"/>
    <col min="10251" max="10251" width="5.140625" style="18" customWidth="1"/>
    <col min="10252" max="10252" width="5.7109375" style="18" customWidth="1"/>
    <col min="10253" max="10253" width="51.7109375" style="18" customWidth="1"/>
    <col min="10254" max="10254" width="17.85546875" style="18" customWidth="1"/>
    <col min="10255" max="10255" width="16.85546875" style="18" customWidth="1"/>
    <col min="10256" max="10256" width="17.5703125" style="18" customWidth="1"/>
    <col min="10257" max="10499" width="9.140625" style="18"/>
    <col min="10500" max="10500" width="3.85546875" style="18" customWidth="1"/>
    <col min="10501" max="10501" width="4.42578125" style="18" customWidth="1"/>
    <col min="10502" max="10502" width="2.5703125" style="18" customWidth="1"/>
    <col min="10503" max="10503" width="3.5703125" style="18" customWidth="1"/>
    <col min="10504" max="10504" width="3" style="18" customWidth="1"/>
    <col min="10505" max="10505" width="4.28515625" style="18" customWidth="1"/>
    <col min="10506" max="10506" width="4.140625" style="18" customWidth="1"/>
    <col min="10507" max="10507" width="5.140625" style="18" customWidth="1"/>
    <col min="10508" max="10508" width="5.7109375" style="18" customWidth="1"/>
    <col min="10509" max="10509" width="51.7109375" style="18" customWidth="1"/>
    <col min="10510" max="10510" width="17.85546875" style="18" customWidth="1"/>
    <col min="10511" max="10511" width="16.85546875" style="18" customWidth="1"/>
    <col min="10512" max="10512" width="17.5703125" style="18" customWidth="1"/>
    <col min="10513" max="10755" width="9.140625" style="18"/>
    <col min="10756" max="10756" width="3.85546875" style="18" customWidth="1"/>
    <col min="10757" max="10757" width="4.42578125" style="18" customWidth="1"/>
    <col min="10758" max="10758" width="2.5703125" style="18" customWidth="1"/>
    <col min="10759" max="10759" width="3.5703125" style="18" customWidth="1"/>
    <col min="10760" max="10760" width="3" style="18" customWidth="1"/>
    <col min="10761" max="10761" width="4.28515625" style="18" customWidth="1"/>
    <col min="10762" max="10762" width="4.140625" style="18" customWidth="1"/>
    <col min="10763" max="10763" width="5.140625" style="18" customWidth="1"/>
    <col min="10764" max="10764" width="5.7109375" style="18" customWidth="1"/>
    <col min="10765" max="10765" width="51.7109375" style="18" customWidth="1"/>
    <col min="10766" max="10766" width="17.85546875" style="18" customWidth="1"/>
    <col min="10767" max="10767" width="16.85546875" style="18" customWidth="1"/>
    <col min="10768" max="10768" width="17.5703125" style="18" customWidth="1"/>
    <col min="10769" max="11011" width="9.140625" style="18"/>
    <col min="11012" max="11012" width="3.85546875" style="18" customWidth="1"/>
    <col min="11013" max="11013" width="4.42578125" style="18" customWidth="1"/>
    <col min="11014" max="11014" width="2.5703125" style="18" customWidth="1"/>
    <col min="11015" max="11015" width="3.5703125" style="18" customWidth="1"/>
    <col min="11016" max="11016" width="3" style="18" customWidth="1"/>
    <col min="11017" max="11017" width="4.28515625" style="18" customWidth="1"/>
    <col min="11018" max="11018" width="4.140625" style="18" customWidth="1"/>
    <col min="11019" max="11019" width="5.140625" style="18" customWidth="1"/>
    <col min="11020" max="11020" width="5.7109375" style="18" customWidth="1"/>
    <col min="11021" max="11021" width="51.7109375" style="18" customWidth="1"/>
    <col min="11022" max="11022" width="17.85546875" style="18" customWidth="1"/>
    <col min="11023" max="11023" width="16.85546875" style="18" customWidth="1"/>
    <col min="11024" max="11024" width="17.5703125" style="18" customWidth="1"/>
    <col min="11025" max="11267" width="9.140625" style="18"/>
    <col min="11268" max="11268" width="3.85546875" style="18" customWidth="1"/>
    <col min="11269" max="11269" width="4.42578125" style="18" customWidth="1"/>
    <col min="11270" max="11270" width="2.5703125" style="18" customWidth="1"/>
    <col min="11271" max="11271" width="3.5703125" style="18" customWidth="1"/>
    <col min="11272" max="11272" width="3" style="18" customWidth="1"/>
    <col min="11273" max="11273" width="4.28515625" style="18" customWidth="1"/>
    <col min="11274" max="11274" width="4.140625" style="18" customWidth="1"/>
    <col min="11275" max="11275" width="5.140625" style="18" customWidth="1"/>
    <col min="11276" max="11276" width="5.7109375" style="18" customWidth="1"/>
    <col min="11277" max="11277" width="51.7109375" style="18" customWidth="1"/>
    <col min="11278" max="11278" width="17.85546875" style="18" customWidth="1"/>
    <col min="11279" max="11279" width="16.85546875" style="18" customWidth="1"/>
    <col min="11280" max="11280" width="17.5703125" style="18" customWidth="1"/>
    <col min="11281" max="11523" width="9.140625" style="18"/>
    <col min="11524" max="11524" width="3.85546875" style="18" customWidth="1"/>
    <col min="11525" max="11525" width="4.42578125" style="18" customWidth="1"/>
    <col min="11526" max="11526" width="2.5703125" style="18" customWidth="1"/>
    <col min="11527" max="11527" width="3.5703125" style="18" customWidth="1"/>
    <col min="11528" max="11528" width="3" style="18" customWidth="1"/>
    <col min="11529" max="11529" width="4.28515625" style="18" customWidth="1"/>
    <col min="11530" max="11530" width="4.140625" style="18" customWidth="1"/>
    <col min="11531" max="11531" width="5.140625" style="18" customWidth="1"/>
    <col min="11532" max="11532" width="5.7109375" style="18" customWidth="1"/>
    <col min="11533" max="11533" width="51.7109375" style="18" customWidth="1"/>
    <col min="11534" max="11534" width="17.85546875" style="18" customWidth="1"/>
    <col min="11535" max="11535" width="16.85546875" style="18" customWidth="1"/>
    <col min="11536" max="11536" width="17.5703125" style="18" customWidth="1"/>
    <col min="11537" max="11779" width="9.140625" style="18"/>
    <col min="11780" max="11780" width="3.85546875" style="18" customWidth="1"/>
    <col min="11781" max="11781" width="4.42578125" style="18" customWidth="1"/>
    <col min="11782" max="11782" width="2.5703125" style="18" customWidth="1"/>
    <col min="11783" max="11783" width="3.5703125" style="18" customWidth="1"/>
    <col min="11784" max="11784" width="3" style="18" customWidth="1"/>
    <col min="11785" max="11785" width="4.28515625" style="18" customWidth="1"/>
    <col min="11786" max="11786" width="4.140625" style="18" customWidth="1"/>
    <col min="11787" max="11787" width="5.140625" style="18" customWidth="1"/>
    <col min="11788" max="11788" width="5.7109375" style="18" customWidth="1"/>
    <col min="11789" max="11789" width="51.7109375" style="18" customWidth="1"/>
    <col min="11790" max="11790" width="17.85546875" style="18" customWidth="1"/>
    <col min="11791" max="11791" width="16.85546875" style="18" customWidth="1"/>
    <col min="11792" max="11792" width="17.5703125" style="18" customWidth="1"/>
    <col min="11793" max="12035" width="9.140625" style="18"/>
    <col min="12036" max="12036" width="3.85546875" style="18" customWidth="1"/>
    <col min="12037" max="12037" width="4.42578125" style="18" customWidth="1"/>
    <col min="12038" max="12038" width="2.5703125" style="18" customWidth="1"/>
    <col min="12039" max="12039" width="3.5703125" style="18" customWidth="1"/>
    <col min="12040" max="12040" width="3" style="18" customWidth="1"/>
    <col min="12041" max="12041" width="4.28515625" style="18" customWidth="1"/>
    <col min="12042" max="12042" width="4.140625" style="18" customWidth="1"/>
    <col min="12043" max="12043" width="5.140625" style="18" customWidth="1"/>
    <col min="12044" max="12044" width="5.7109375" style="18" customWidth="1"/>
    <col min="12045" max="12045" width="51.7109375" style="18" customWidth="1"/>
    <col min="12046" max="12046" width="17.85546875" style="18" customWidth="1"/>
    <col min="12047" max="12047" width="16.85546875" style="18" customWidth="1"/>
    <col min="12048" max="12048" width="17.5703125" style="18" customWidth="1"/>
    <col min="12049" max="12291" width="9.140625" style="18"/>
    <col min="12292" max="12292" width="3.85546875" style="18" customWidth="1"/>
    <col min="12293" max="12293" width="4.42578125" style="18" customWidth="1"/>
    <col min="12294" max="12294" width="2.5703125" style="18" customWidth="1"/>
    <col min="12295" max="12295" width="3.5703125" style="18" customWidth="1"/>
    <col min="12296" max="12296" width="3" style="18" customWidth="1"/>
    <col min="12297" max="12297" width="4.28515625" style="18" customWidth="1"/>
    <col min="12298" max="12298" width="4.140625" style="18" customWidth="1"/>
    <col min="12299" max="12299" width="5.140625" style="18" customWidth="1"/>
    <col min="12300" max="12300" width="5.7109375" style="18" customWidth="1"/>
    <col min="12301" max="12301" width="51.7109375" style="18" customWidth="1"/>
    <col min="12302" max="12302" width="17.85546875" style="18" customWidth="1"/>
    <col min="12303" max="12303" width="16.85546875" style="18" customWidth="1"/>
    <col min="12304" max="12304" width="17.5703125" style="18" customWidth="1"/>
    <col min="12305" max="12547" width="9.140625" style="18"/>
    <col min="12548" max="12548" width="3.85546875" style="18" customWidth="1"/>
    <col min="12549" max="12549" width="4.42578125" style="18" customWidth="1"/>
    <col min="12550" max="12550" width="2.5703125" style="18" customWidth="1"/>
    <col min="12551" max="12551" width="3.5703125" style="18" customWidth="1"/>
    <col min="12552" max="12552" width="3" style="18" customWidth="1"/>
    <col min="12553" max="12553" width="4.28515625" style="18" customWidth="1"/>
    <col min="12554" max="12554" width="4.140625" style="18" customWidth="1"/>
    <col min="12555" max="12555" width="5.140625" style="18" customWidth="1"/>
    <col min="12556" max="12556" width="5.7109375" style="18" customWidth="1"/>
    <col min="12557" max="12557" width="51.7109375" style="18" customWidth="1"/>
    <col min="12558" max="12558" width="17.85546875" style="18" customWidth="1"/>
    <col min="12559" max="12559" width="16.85546875" style="18" customWidth="1"/>
    <col min="12560" max="12560" width="17.5703125" style="18" customWidth="1"/>
    <col min="12561" max="12803" width="9.140625" style="18"/>
    <col min="12804" max="12804" width="3.85546875" style="18" customWidth="1"/>
    <col min="12805" max="12805" width="4.42578125" style="18" customWidth="1"/>
    <col min="12806" max="12806" width="2.5703125" style="18" customWidth="1"/>
    <col min="12807" max="12807" width="3.5703125" style="18" customWidth="1"/>
    <col min="12808" max="12808" width="3" style="18" customWidth="1"/>
    <col min="12809" max="12809" width="4.28515625" style="18" customWidth="1"/>
    <col min="12810" max="12810" width="4.140625" style="18" customWidth="1"/>
    <col min="12811" max="12811" width="5.140625" style="18" customWidth="1"/>
    <col min="12812" max="12812" width="5.7109375" style="18" customWidth="1"/>
    <col min="12813" max="12813" width="51.7109375" style="18" customWidth="1"/>
    <col min="12814" max="12814" width="17.85546875" style="18" customWidth="1"/>
    <col min="12815" max="12815" width="16.85546875" style="18" customWidth="1"/>
    <col min="12816" max="12816" width="17.5703125" style="18" customWidth="1"/>
    <col min="12817" max="13059" width="9.140625" style="18"/>
    <col min="13060" max="13060" width="3.85546875" style="18" customWidth="1"/>
    <col min="13061" max="13061" width="4.42578125" style="18" customWidth="1"/>
    <col min="13062" max="13062" width="2.5703125" style="18" customWidth="1"/>
    <col min="13063" max="13063" width="3.5703125" style="18" customWidth="1"/>
    <col min="13064" max="13064" width="3" style="18" customWidth="1"/>
    <col min="13065" max="13065" width="4.28515625" style="18" customWidth="1"/>
    <col min="13066" max="13066" width="4.140625" style="18" customWidth="1"/>
    <col min="13067" max="13067" width="5.140625" style="18" customWidth="1"/>
    <col min="13068" max="13068" width="5.7109375" style="18" customWidth="1"/>
    <col min="13069" max="13069" width="51.7109375" style="18" customWidth="1"/>
    <col min="13070" max="13070" width="17.85546875" style="18" customWidth="1"/>
    <col min="13071" max="13071" width="16.85546875" style="18" customWidth="1"/>
    <col min="13072" max="13072" width="17.5703125" style="18" customWidth="1"/>
    <col min="13073" max="13315" width="9.140625" style="18"/>
    <col min="13316" max="13316" width="3.85546875" style="18" customWidth="1"/>
    <col min="13317" max="13317" width="4.42578125" style="18" customWidth="1"/>
    <col min="13318" max="13318" width="2.5703125" style="18" customWidth="1"/>
    <col min="13319" max="13319" width="3.5703125" style="18" customWidth="1"/>
    <col min="13320" max="13320" width="3" style="18" customWidth="1"/>
    <col min="13321" max="13321" width="4.28515625" style="18" customWidth="1"/>
    <col min="13322" max="13322" width="4.140625" style="18" customWidth="1"/>
    <col min="13323" max="13323" width="5.140625" style="18" customWidth="1"/>
    <col min="13324" max="13324" width="5.7109375" style="18" customWidth="1"/>
    <col min="13325" max="13325" width="51.7109375" style="18" customWidth="1"/>
    <col min="13326" max="13326" width="17.85546875" style="18" customWidth="1"/>
    <col min="13327" max="13327" width="16.85546875" style="18" customWidth="1"/>
    <col min="13328" max="13328" width="17.5703125" style="18" customWidth="1"/>
    <col min="13329" max="13571" width="9.140625" style="18"/>
    <col min="13572" max="13572" width="3.85546875" style="18" customWidth="1"/>
    <col min="13573" max="13573" width="4.42578125" style="18" customWidth="1"/>
    <col min="13574" max="13574" width="2.5703125" style="18" customWidth="1"/>
    <col min="13575" max="13575" width="3.5703125" style="18" customWidth="1"/>
    <col min="13576" max="13576" width="3" style="18" customWidth="1"/>
    <col min="13577" max="13577" width="4.28515625" style="18" customWidth="1"/>
    <col min="13578" max="13578" width="4.140625" style="18" customWidth="1"/>
    <col min="13579" max="13579" width="5.140625" style="18" customWidth="1"/>
    <col min="13580" max="13580" width="5.7109375" style="18" customWidth="1"/>
    <col min="13581" max="13581" width="51.7109375" style="18" customWidth="1"/>
    <col min="13582" max="13582" width="17.85546875" style="18" customWidth="1"/>
    <col min="13583" max="13583" width="16.85546875" style="18" customWidth="1"/>
    <col min="13584" max="13584" width="17.5703125" style="18" customWidth="1"/>
    <col min="13585" max="13827" width="9.140625" style="18"/>
    <col min="13828" max="13828" width="3.85546875" style="18" customWidth="1"/>
    <col min="13829" max="13829" width="4.42578125" style="18" customWidth="1"/>
    <col min="13830" max="13830" width="2.5703125" style="18" customWidth="1"/>
    <col min="13831" max="13831" width="3.5703125" style="18" customWidth="1"/>
    <col min="13832" max="13832" width="3" style="18" customWidth="1"/>
    <col min="13833" max="13833" width="4.28515625" style="18" customWidth="1"/>
    <col min="13834" max="13834" width="4.140625" style="18" customWidth="1"/>
    <col min="13835" max="13835" width="5.140625" style="18" customWidth="1"/>
    <col min="13836" max="13836" width="5.7109375" style="18" customWidth="1"/>
    <col min="13837" max="13837" width="51.7109375" style="18" customWidth="1"/>
    <col min="13838" max="13838" width="17.85546875" style="18" customWidth="1"/>
    <col min="13839" max="13839" width="16.85546875" style="18" customWidth="1"/>
    <col min="13840" max="13840" width="17.5703125" style="18" customWidth="1"/>
    <col min="13841" max="14083" width="9.140625" style="18"/>
    <col min="14084" max="14084" width="3.85546875" style="18" customWidth="1"/>
    <col min="14085" max="14085" width="4.42578125" style="18" customWidth="1"/>
    <col min="14086" max="14086" width="2.5703125" style="18" customWidth="1"/>
    <col min="14087" max="14087" width="3.5703125" style="18" customWidth="1"/>
    <col min="14088" max="14088" width="3" style="18" customWidth="1"/>
    <col min="14089" max="14089" width="4.28515625" style="18" customWidth="1"/>
    <col min="14090" max="14090" width="4.140625" style="18" customWidth="1"/>
    <col min="14091" max="14091" width="5.140625" style="18" customWidth="1"/>
    <col min="14092" max="14092" width="5.7109375" style="18" customWidth="1"/>
    <col min="14093" max="14093" width="51.7109375" style="18" customWidth="1"/>
    <col min="14094" max="14094" width="17.85546875" style="18" customWidth="1"/>
    <col min="14095" max="14095" width="16.85546875" style="18" customWidth="1"/>
    <col min="14096" max="14096" width="17.5703125" style="18" customWidth="1"/>
    <col min="14097" max="14339" width="9.140625" style="18"/>
    <col min="14340" max="14340" width="3.85546875" style="18" customWidth="1"/>
    <col min="14341" max="14341" width="4.42578125" style="18" customWidth="1"/>
    <col min="14342" max="14342" width="2.5703125" style="18" customWidth="1"/>
    <col min="14343" max="14343" width="3.5703125" style="18" customWidth="1"/>
    <col min="14344" max="14344" width="3" style="18" customWidth="1"/>
    <col min="14345" max="14345" width="4.28515625" style="18" customWidth="1"/>
    <col min="14346" max="14346" width="4.140625" style="18" customWidth="1"/>
    <col min="14347" max="14347" width="5.140625" style="18" customWidth="1"/>
    <col min="14348" max="14348" width="5.7109375" style="18" customWidth="1"/>
    <col min="14349" max="14349" width="51.7109375" style="18" customWidth="1"/>
    <col min="14350" max="14350" width="17.85546875" style="18" customWidth="1"/>
    <col min="14351" max="14351" width="16.85546875" style="18" customWidth="1"/>
    <col min="14352" max="14352" width="17.5703125" style="18" customWidth="1"/>
    <col min="14353" max="14595" width="9.140625" style="18"/>
    <col min="14596" max="14596" width="3.85546875" style="18" customWidth="1"/>
    <col min="14597" max="14597" width="4.42578125" style="18" customWidth="1"/>
    <col min="14598" max="14598" width="2.5703125" style="18" customWidth="1"/>
    <col min="14599" max="14599" width="3.5703125" style="18" customWidth="1"/>
    <col min="14600" max="14600" width="3" style="18" customWidth="1"/>
    <col min="14601" max="14601" width="4.28515625" style="18" customWidth="1"/>
    <col min="14602" max="14602" width="4.140625" style="18" customWidth="1"/>
    <col min="14603" max="14603" width="5.140625" style="18" customWidth="1"/>
    <col min="14604" max="14604" width="5.7109375" style="18" customWidth="1"/>
    <col min="14605" max="14605" width="51.7109375" style="18" customWidth="1"/>
    <col min="14606" max="14606" width="17.85546875" style="18" customWidth="1"/>
    <col min="14607" max="14607" width="16.85546875" style="18" customWidth="1"/>
    <col min="14608" max="14608" width="17.5703125" style="18" customWidth="1"/>
    <col min="14609" max="14851" width="9.140625" style="18"/>
    <col min="14852" max="14852" width="3.85546875" style="18" customWidth="1"/>
    <col min="14853" max="14853" width="4.42578125" style="18" customWidth="1"/>
    <col min="14854" max="14854" width="2.5703125" style="18" customWidth="1"/>
    <col min="14855" max="14855" width="3.5703125" style="18" customWidth="1"/>
    <col min="14856" max="14856" width="3" style="18" customWidth="1"/>
    <col min="14857" max="14857" width="4.28515625" style="18" customWidth="1"/>
    <col min="14858" max="14858" width="4.140625" style="18" customWidth="1"/>
    <col min="14859" max="14859" width="5.140625" style="18" customWidth="1"/>
    <col min="14860" max="14860" width="5.7109375" style="18" customWidth="1"/>
    <col min="14861" max="14861" width="51.7109375" style="18" customWidth="1"/>
    <col min="14862" max="14862" width="17.85546875" style="18" customWidth="1"/>
    <col min="14863" max="14863" width="16.85546875" style="18" customWidth="1"/>
    <col min="14864" max="14864" width="17.5703125" style="18" customWidth="1"/>
    <col min="14865" max="15107" width="9.140625" style="18"/>
    <col min="15108" max="15108" width="3.85546875" style="18" customWidth="1"/>
    <col min="15109" max="15109" width="4.42578125" style="18" customWidth="1"/>
    <col min="15110" max="15110" width="2.5703125" style="18" customWidth="1"/>
    <col min="15111" max="15111" width="3.5703125" style="18" customWidth="1"/>
    <col min="15112" max="15112" width="3" style="18" customWidth="1"/>
    <col min="15113" max="15113" width="4.28515625" style="18" customWidth="1"/>
    <col min="15114" max="15114" width="4.140625" style="18" customWidth="1"/>
    <col min="15115" max="15115" width="5.140625" style="18" customWidth="1"/>
    <col min="15116" max="15116" width="5.7109375" style="18" customWidth="1"/>
    <col min="15117" max="15117" width="51.7109375" style="18" customWidth="1"/>
    <col min="15118" max="15118" width="17.85546875" style="18" customWidth="1"/>
    <col min="15119" max="15119" width="16.85546875" style="18" customWidth="1"/>
    <col min="15120" max="15120" width="17.5703125" style="18" customWidth="1"/>
    <col min="15121" max="15363" width="9.140625" style="18"/>
    <col min="15364" max="15364" width="3.85546875" style="18" customWidth="1"/>
    <col min="15365" max="15365" width="4.42578125" style="18" customWidth="1"/>
    <col min="15366" max="15366" width="2.5703125" style="18" customWidth="1"/>
    <col min="15367" max="15367" width="3.5703125" style="18" customWidth="1"/>
    <col min="15368" max="15368" width="3" style="18" customWidth="1"/>
    <col min="15369" max="15369" width="4.28515625" style="18" customWidth="1"/>
    <col min="15370" max="15370" width="4.140625" style="18" customWidth="1"/>
    <col min="15371" max="15371" width="5.140625" style="18" customWidth="1"/>
    <col min="15372" max="15372" width="5.7109375" style="18" customWidth="1"/>
    <col min="15373" max="15373" width="51.7109375" style="18" customWidth="1"/>
    <col min="15374" max="15374" width="17.85546875" style="18" customWidth="1"/>
    <col min="15375" max="15375" width="16.85546875" style="18" customWidth="1"/>
    <col min="15376" max="15376" width="17.5703125" style="18" customWidth="1"/>
    <col min="15377" max="15619" width="9.140625" style="18"/>
    <col min="15620" max="15620" width="3.85546875" style="18" customWidth="1"/>
    <col min="15621" max="15621" width="4.42578125" style="18" customWidth="1"/>
    <col min="15622" max="15622" width="2.5703125" style="18" customWidth="1"/>
    <col min="15623" max="15623" width="3.5703125" style="18" customWidth="1"/>
    <col min="15624" max="15624" width="3" style="18" customWidth="1"/>
    <col min="15625" max="15625" width="4.28515625" style="18" customWidth="1"/>
    <col min="15626" max="15626" width="4.140625" style="18" customWidth="1"/>
    <col min="15627" max="15627" width="5.140625" style="18" customWidth="1"/>
    <col min="15628" max="15628" width="5.7109375" style="18" customWidth="1"/>
    <col min="15629" max="15629" width="51.7109375" style="18" customWidth="1"/>
    <col min="15630" max="15630" width="17.85546875" style="18" customWidth="1"/>
    <col min="15631" max="15631" width="16.85546875" style="18" customWidth="1"/>
    <col min="15632" max="15632" width="17.5703125" style="18" customWidth="1"/>
    <col min="15633" max="15875" width="9.140625" style="18"/>
    <col min="15876" max="15876" width="3.85546875" style="18" customWidth="1"/>
    <col min="15877" max="15877" width="4.42578125" style="18" customWidth="1"/>
    <col min="15878" max="15878" width="2.5703125" style="18" customWidth="1"/>
    <col min="15879" max="15879" width="3.5703125" style="18" customWidth="1"/>
    <col min="15880" max="15880" width="3" style="18" customWidth="1"/>
    <col min="15881" max="15881" width="4.28515625" style="18" customWidth="1"/>
    <col min="15882" max="15882" width="4.140625" style="18" customWidth="1"/>
    <col min="15883" max="15883" width="5.140625" style="18" customWidth="1"/>
    <col min="15884" max="15884" width="5.7109375" style="18" customWidth="1"/>
    <col min="15885" max="15885" width="51.7109375" style="18" customWidth="1"/>
    <col min="15886" max="15886" width="17.85546875" style="18" customWidth="1"/>
    <col min="15887" max="15887" width="16.85546875" style="18" customWidth="1"/>
    <col min="15888" max="15888" width="17.5703125" style="18" customWidth="1"/>
    <col min="15889" max="16131" width="9.140625" style="18"/>
    <col min="16132" max="16132" width="3.85546875" style="18" customWidth="1"/>
    <col min="16133" max="16133" width="4.42578125" style="18" customWidth="1"/>
    <col min="16134" max="16134" width="2.5703125" style="18" customWidth="1"/>
    <col min="16135" max="16135" width="3.5703125" style="18" customWidth="1"/>
    <col min="16136" max="16136" width="3" style="18" customWidth="1"/>
    <col min="16137" max="16137" width="4.28515625" style="18" customWidth="1"/>
    <col min="16138" max="16138" width="4.140625" style="18" customWidth="1"/>
    <col min="16139" max="16139" width="5.140625" style="18" customWidth="1"/>
    <col min="16140" max="16140" width="5.7109375" style="18" customWidth="1"/>
    <col min="16141" max="16141" width="51.7109375" style="18" customWidth="1"/>
    <col min="16142" max="16142" width="17.85546875" style="18" customWidth="1"/>
    <col min="16143" max="16143" width="16.85546875" style="18" customWidth="1"/>
    <col min="16144" max="16144" width="17.5703125" style="18" customWidth="1"/>
    <col min="16145" max="16384" width="9.140625" style="18"/>
  </cols>
  <sheetData>
    <row r="1" spans="1:21" s="1" customFormat="1" ht="30.75" customHeight="1" x14ac:dyDescent="0.25">
      <c r="A1" s="65" t="s">
        <v>193</v>
      </c>
      <c r="B1" s="65"/>
      <c r="C1" s="65"/>
      <c r="D1" s="65"/>
      <c r="E1" s="65"/>
      <c r="F1" s="65"/>
      <c r="G1" s="65"/>
      <c r="H1" s="65"/>
      <c r="I1" s="65"/>
      <c r="J1" s="65"/>
      <c r="K1" s="65"/>
      <c r="L1" s="65"/>
      <c r="M1" s="65"/>
      <c r="N1" s="65"/>
      <c r="O1" s="65"/>
      <c r="P1" s="65"/>
      <c r="Q1" s="65"/>
      <c r="R1" s="65"/>
      <c r="S1" s="65"/>
      <c r="T1" s="65"/>
    </row>
    <row r="2" spans="1:21" s="1" customFormat="1" ht="12.75" x14ac:dyDescent="0.2">
      <c r="B2" s="2"/>
      <c r="C2" s="2"/>
      <c r="D2" s="2"/>
      <c r="E2" s="2"/>
      <c r="F2" s="2"/>
      <c r="G2" s="2"/>
      <c r="H2" s="2"/>
      <c r="I2" s="2"/>
      <c r="J2" s="2"/>
      <c r="K2" s="2"/>
      <c r="L2" s="2"/>
      <c r="M2" s="2"/>
      <c r="N2" s="2"/>
      <c r="O2" s="2"/>
      <c r="P2" s="2"/>
      <c r="Q2" s="2"/>
      <c r="R2" s="3"/>
      <c r="S2" s="3"/>
      <c r="T2" s="3"/>
    </row>
    <row r="3" spans="1:21" s="1" customFormat="1" ht="12.75" customHeight="1" x14ac:dyDescent="0.2">
      <c r="B3" s="2"/>
      <c r="C3" s="2"/>
      <c r="D3" s="2"/>
      <c r="E3" s="2"/>
      <c r="F3" s="2"/>
      <c r="G3" s="2"/>
      <c r="H3" s="2"/>
      <c r="I3" s="2"/>
      <c r="J3" s="2"/>
      <c r="K3" s="20"/>
      <c r="L3" s="20"/>
      <c r="M3" s="20"/>
      <c r="N3" s="20"/>
      <c r="O3" s="20"/>
      <c r="P3" s="21"/>
      <c r="Q3" s="21"/>
      <c r="R3" s="3"/>
      <c r="S3" s="3"/>
      <c r="T3" s="4" t="s">
        <v>0</v>
      </c>
      <c r="U3" s="4"/>
    </row>
    <row r="4" spans="1:21" s="1" customFormat="1" ht="27" customHeight="1" x14ac:dyDescent="0.2">
      <c r="A4" s="66" t="s">
        <v>1</v>
      </c>
      <c r="B4" s="64" t="s">
        <v>2</v>
      </c>
      <c r="C4" s="64"/>
      <c r="D4" s="64"/>
      <c r="E4" s="64"/>
      <c r="F4" s="64"/>
      <c r="G4" s="64"/>
      <c r="H4" s="64"/>
      <c r="I4" s="64"/>
      <c r="J4" s="67" t="s">
        <v>3</v>
      </c>
      <c r="K4" s="70" t="s">
        <v>191</v>
      </c>
      <c r="L4" s="73" t="s">
        <v>192</v>
      </c>
      <c r="M4" s="74"/>
      <c r="N4" s="74"/>
      <c r="O4" s="74"/>
      <c r="P4" s="70" t="s">
        <v>196</v>
      </c>
      <c r="Q4" s="70" t="s">
        <v>197</v>
      </c>
      <c r="R4" s="67" t="s">
        <v>4</v>
      </c>
      <c r="S4" s="67" t="s">
        <v>5</v>
      </c>
      <c r="T4" s="67" t="s">
        <v>6</v>
      </c>
    </row>
    <row r="5" spans="1:21" s="1" customFormat="1" ht="12.75" customHeight="1" x14ac:dyDescent="0.2">
      <c r="A5" s="66"/>
      <c r="B5" s="63" t="s">
        <v>7</v>
      </c>
      <c r="C5" s="64" t="s">
        <v>8</v>
      </c>
      <c r="D5" s="64"/>
      <c r="E5" s="64"/>
      <c r="F5" s="64"/>
      <c r="G5" s="64"/>
      <c r="H5" s="64" t="s">
        <v>9</v>
      </c>
      <c r="I5" s="64"/>
      <c r="J5" s="68"/>
      <c r="K5" s="71"/>
      <c r="L5" s="73" t="s">
        <v>185</v>
      </c>
      <c r="M5" s="73" t="s">
        <v>186</v>
      </c>
      <c r="N5" s="73" t="s">
        <v>187</v>
      </c>
      <c r="O5" s="73" t="s">
        <v>195</v>
      </c>
      <c r="P5" s="71"/>
      <c r="Q5" s="71"/>
      <c r="R5" s="68"/>
      <c r="S5" s="68"/>
      <c r="T5" s="68"/>
    </row>
    <row r="6" spans="1:21" s="1" customFormat="1" ht="115.5" x14ac:dyDescent="0.2">
      <c r="A6" s="66"/>
      <c r="B6" s="63"/>
      <c r="C6" s="5" t="s">
        <v>10</v>
      </c>
      <c r="D6" s="5" t="s">
        <v>11</v>
      </c>
      <c r="E6" s="5" t="s">
        <v>12</v>
      </c>
      <c r="F6" s="5" t="s">
        <v>13</v>
      </c>
      <c r="G6" s="6" t="s">
        <v>14</v>
      </c>
      <c r="H6" s="6" t="s">
        <v>15</v>
      </c>
      <c r="I6" s="6" t="s">
        <v>16</v>
      </c>
      <c r="J6" s="69"/>
      <c r="K6" s="72"/>
      <c r="L6" s="74"/>
      <c r="M6" s="74"/>
      <c r="N6" s="74"/>
      <c r="O6" s="74"/>
      <c r="P6" s="72"/>
      <c r="Q6" s="72" t="s">
        <v>194</v>
      </c>
      <c r="R6" s="69"/>
      <c r="S6" s="69"/>
      <c r="T6" s="69"/>
    </row>
    <row r="7" spans="1:21" x14ac:dyDescent="0.25">
      <c r="A7" s="7"/>
      <c r="B7" s="8" t="s">
        <v>17</v>
      </c>
      <c r="C7" s="8" t="s">
        <v>18</v>
      </c>
      <c r="D7" s="8" t="s">
        <v>19</v>
      </c>
      <c r="E7" s="8" t="s">
        <v>20</v>
      </c>
      <c r="F7" s="8" t="s">
        <v>21</v>
      </c>
      <c r="G7" s="8" t="s">
        <v>22</v>
      </c>
      <c r="H7" s="8" t="s">
        <v>23</v>
      </c>
      <c r="I7" s="8" t="s">
        <v>24</v>
      </c>
      <c r="J7" s="9">
        <v>9</v>
      </c>
      <c r="K7" s="22">
        <v>10</v>
      </c>
      <c r="L7" s="22">
        <v>11</v>
      </c>
      <c r="M7" s="22">
        <v>12</v>
      </c>
      <c r="N7" s="22">
        <v>13</v>
      </c>
      <c r="O7" s="22">
        <v>14</v>
      </c>
      <c r="P7" s="32">
        <v>15</v>
      </c>
      <c r="Q7" s="22">
        <v>16</v>
      </c>
      <c r="R7" s="9">
        <v>17</v>
      </c>
      <c r="S7" s="9">
        <v>18</v>
      </c>
      <c r="T7" s="9">
        <v>19</v>
      </c>
    </row>
    <row r="8" spans="1:21" x14ac:dyDescent="0.25">
      <c r="A8" s="41" t="s">
        <v>17</v>
      </c>
      <c r="B8" s="42" t="s">
        <v>25</v>
      </c>
      <c r="C8" s="42" t="s">
        <v>17</v>
      </c>
      <c r="D8" s="42" t="s">
        <v>26</v>
      </c>
      <c r="E8" s="42" t="s">
        <v>26</v>
      </c>
      <c r="F8" s="42" t="s">
        <v>25</v>
      </c>
      <c r="G8" s="42" t="s">
        <v>26</v>
      </c>
      <c r="H8" s="42" t="s">
        <v>27</v>
      </c>
      <c r="I8" s="42" t="s">
        <v>25</v>
      </c>
      <c r="J8" s="49" t="s">
        <v>28</v>
      </c>
      <c r="K8" s="50"/>
      <c r="L8" s="19"/>
      <c r="M8" s="19"/>
      <c r="N8" s="19"/>
      <c r="O8" s="19"/>
      <c r="P8" s="11">
        <f>P9+P25+P28+P36+P40+P50+P15+P46+P53</f>
        <v>3100356.0499999993</v>
      </c>
      <c r="Q8" s="11">
        <f t="shared" ref="Q8:T8" si="0">Q9+Q25+Q28+Q36+Q40+Q50+Q15+Q46+Q53</f>
        <v>3799704</v>
      </c>
      <c r="R8" s="11">
        <f t="shared" si="0"/>
        <v>3232134</v>
      </c>
      <c r="S8" s="11">
        <f t="shared" si="0"/>
        <v>3072098</v>
      </c>
      <c r="T8" s="11">
        <f t="shared" si="0"/>
        <v>3185976</v>
      </c>
    </row>
    <row r="9" spans="1:21" x14ac:dyDescent="0.25">
      <c r="A9" s="41" t="s">
        <v>18</v>
      </c>
      <c r="B9" s="42" t="s">
        <v>29</v>
      </c>
      <c r="C9" s="42" t="s">
        <v>17</v>
      </c>
      <c r="D9" s="42" t="s">
        <v>30</v>
      </c>
      <c r="E9" s="42" t="s">
        <v>26</v>
      </c>
      <c r="F9" s="42" t="s">
        <v>25</v>
      </c>
      <c r="G9" s="42" t="s">
        <v>26</v>
      </c>
      <c r="H9" s="42" t="s">
        <v>27</v>
      </c>
      <c r="I9" s="42" t="s">
        <v>25</v>
      </c>
      <c r="J9" s="49" t="s">
        <v>31</v>
      </c>
      <c r="K9" s="49"/>
      <c r="L9" s="10"/>
      <c r="M9" s="10"/>
      <c r="N9" s="10"/>
      <c r="O9" s="10"/>
      <c r="P9" s="23">
        <f>P10</f>
        <v>418845.39999999997</v>
      </c>
      <c r="Q9" s="23">
        <f t="shared" ref="Q9:T9" si="1">Q10</f>
        <v>478545</v>
      </c>
      <c r="R9" s="23">
        <f t="shared" si="1"/>
        <v>419415</v>
      </c>
      <c r="S9" s="23">
        <f t="shared" si="1"/>
        <v>445440</v>
      </c>
      <c r="T9" s="23">
        <f t="shared" si="1"/>
        <v>468650</v>
      </c>
    </row>
    <row r="10" spans="1:21" x14ac:dyDescent="0.25">
      <c r="A10" s="41" t="s">
        <v>19</v>
      </c>
      <c r="B10" s="42" t="s">
        <v>29</v>
      </c>
      <c r="C10" s="42" t="s">
        <v>17</v>
      </c>
      <c r="D10" s="42" t="s">
        <v>30</v>
      </c>
      <c r="E10" s="42" t="s">
        <v>32</v>
      </c>
      <c r="F10" s="42" t="s">
        <v>25</v>
      </c>
      <c r="G10" s="42" t="s">
        <v>30</v>
      </c>
      <c r="H10" s="42" t="s">
        <v>27</v>
      </c>
      <c r="I10" s="42" t="s">
        <v>33</v>
      </c>
      <c r="J10" s="49" t="s">
        <v>34</v>
      </c>
      <c r="K10" s="49"/>
      <c r="L10" s="10"/>
      <c r="M10" s="10"/>
      <c r="N10" s="10"/>
      <c r="O10" s="10"/>
      <c r="P10" s="23">
        <f>SUM(P11:P14)</f>
        <v>418845.39999999997</v>
      </c>
      <c r="Q10" s="23">
        <f>SUM(Q11:Q14)</f>
        <v>478545</v>
      </c>
      <c r="R10" s="23">
        <f>SUM(R11:R14)</f>
        <v>419415</v>
      </c>
      <c r="S10" s="23">
        <f t="shared" ref="S10:T10" si="2">SUM(S11:S14)</f>
        <v>445440</v>
      </c>
      <c r="T10" s="23">
        <f t="shared" si="2"/>
        <v>468650</v>
      </c>
    </row>
    <row r="11" spans="1:21" ht="63.75" x14ac:dyDescent="0.25">
      <c r="A11" s="41" t="s">
        <v>20</v>
      </c>
      <c r="B11" s="42" t="s">
        <v>29</v>
      </c>
      <c r="C11" s="42" t="s">
        <v>17</v>
      </c>
      <c r="D11" s="42" t="s">
        <v>30</v>
      </c>
      <c r="E11" s="42" t="s">
        <v>32</v>
      </c>
      <c r="F11" s="42" t="s">
        <v>35</v>
      </c>
      <c r="G11" s="42" t="s">
        <v>30</v>
      </c>
      <c r="H11" s="42" t="s">
        <v>27</v>
      </c>
      <c r="I11" s="42" t="s">
        <v>33</v>
      </c>
      <c r="J11" s="49" t="s">
        <v>36</v>
      </c>
      <c r="K11" s="24" t="s">
        <v>188</v>
      </c>
      <c r="L11" s="25">
        <v>2</v>
      </c>
      <c r="M11" s="25">
        <v>2</v>
      </c>
      <c r="N11" s="25">
        <v>2</v>
      </c>
      <c r="O11" s="25">
        <v>2</v>
      </c>
      <c r="P11" s="26">
        <v>254777.23</v>
      </c>
      <c r="Q11" s="23">
        <v>313780</v>
      </c>
      <c r="R11" s="23">
        <v>339940</v>
      </c>
      <c r="S11" s="23">
        <v>360610</v>
      </c>
      <c r="T11" s="23">
        <v>378870</v>
      </c>
    </row>
    <row r="12" spans="1:21" ht="89.25" x14ac:dyDescent="0.25">
      <c r="A12" s="41" t="s">
        <v>21</v>
      </c>
      <c r="B12" s="42" t="s">
        <v>29</v>
      </c>
      <c r="C12" s="42" t="s">
        <v>17</v>
      </c>
      <c r="D12" s="42" t="s">
        <v>30</v>
      </c>
      <c r="E12" s="42" t="s">
        <v>32</v>
      </c>
      <c r="F12" s="42" t="s">
        <v>37</v>
      </c>
      <c r="G12" s="42" t="s">
        <v>30</v>
      </c>
      <c r="H12" s="42" t="s">
        <v>27</v>
      </c>
      <c r="I12" s="42" t="s">
        <v>33</v>
      </c>
      <c r="J12" s="49" t="s">
        <v>38</v>
      </c>
      <c r="K12" s="24" t="s">
        <v>188</v>
      </c>
      <c r="L12" s="25">
        <v>2</v>
      </c>
      <c r="M12" s="25">
        <v>2</v>
      </c>
      <c r="N12" s="25">
        <v>2</v>
      </c>
      <c r="O12" s="25">
        <v>2</v>
      </c>
      <c r="P12" s="26">
        <v>28389.83</v>
      </c>
      <c r="Q12" s="23">
        <v>28780</v>
      </c>
      <c r="R12" s="23">
        <v>30300</v>
      </c>
      <c r="S12" s="23">
        <v>31750</v>
      </c>
      <c r="T12" s="23">
        <v>33020</v>
      </c>
    </row>
    <row r="13" spans="1:21" ht="38.25" x14ac:dyDescent="0.25">
      <c r="A13" s="41" t="s">
        <v>22</v>
      </c>
      <c r="B13" s="42" t="s">
        <v>29</v>
      </c>
      <c r="C13" s="42" t="s">
        <v>17</v>
      </c>
      <c r="D13" s="42" t="s">
        <v>30</v>
      </c>
      <c r="E13" s="42" t="s">
        <v>32</v>
      </c>
      <c r="F13" s="42" t="s">
        <v>39</v>
      </c>
      <c r="G13" s="42" t="s">
        <v>30</v>
      </c>
      <c r="H13" s="42" t="s">
        <v>27</v>
      </c>
      <c r="I13" s="42" t="s">
        <v>33</v>
      </c>
      <c r="J13" s="49" t="s">
        <v>40</v>
      </c>
      <c r="K13" s="24" t="s">
        <v>188</v>
      </c>
      <c r="L13" s="25">
        <v>2</v>
      </c>
      <c r="M13" s="25">
        <v>2</v>
      </c>
      <c r="N13" s="25">
        <v>2</v>
      </c>
      <c r="O13" s="25">
        <v>2</v>
      </c>
      <c r="P13" s="26">
        <v>1823.72</v>
      </c>
      <c r="Q13" s="23">
        <v>2130</v>
      </c>
      <c r="R13" s="23">
        <v>2120</v>
      </c>
      <c r="S13" s="23">
        <v>2220</v>
      </c>
      <c r="T13" s="23">
        <v>2310</v>
      </c>
    </row>
    <row r="14" spans="1:21" ht="89.25" x14ac:dyDescent="0.25">
      <c r="A14" s="41" t="s">
        <v>23</v>
      </c>
      <c r="B14" s="42" t="s">
        <v>29</v>
      </c>
      <c r="C14" s="42" t="s">
        <v>17</v>
      </c>
      <c r="D14" s="42" t="s">
        <v>30</v>
      </c>
      <c r="E14" s="42" t="s">
        <v>32</v>
      </c>
      <c r="F14" s="42" t="s">
        <v>41</v>
      </c>
      <c r="G14" s="42" t="s">
        <v>30</v>
      </c>
      <c r="H14" s="42" t="s">
        <v>27</v>
      </c>
      <c r="I14" s="42" t="s">
        <v>33</v>
      </c>
      <c r="J14" s="49" t="s">
        <v>42</v>
      </c>
      <c r="K14" s="24" t="s">
        <v>188</v>
      </c>
      <c r="L14" s="25">
        <v>2</v>
      </c>
      <c r="M14" s="25">
        <v>2</v>
      </c>
      <c r="N14" s="25">
        <v>2</v>
      </c>
      <c r="O14" s="25">
        <v>2</v>
      </c>
      <c r="P14" s="23">
        <v>133854.62</v>
      </c>
      <c r="Q14" s="23">
        <v>133855</v>
      </c>
      <c r="R14" s="23">
        <v>47055</v>
      </c>
      <c r="S14" s="23">
        <v>50860</v>
      </c>
      <c r="T14" s="23">
        <v>54450</v>
      </c>
    </row>
    <row r="15" spans="1:21" ht="38.25" x14ac:dyDescent="0.25">
      <c r="A15" s="41" t="s">
        <v>24</v>
      </c>
      <c r="B15" s="42" t="s">
        <v>25</v>
      </c>
      <c r="C15" s="42" t="s">
        <v>17</v>
      </c>
      <c r="D15" s="42" t="s">
        <v>43</v>
      </c>
      <c r="E15" s="42" t="s">
        <v>26</v>
      </c>
      <c r="F15" s="42" t="s">
        <v>25</v>
      </c>
      <c r="G15" s="42" t="s">
        <v>26</v>
      </c>
      <c r="H15" s="42" t="s">
        <v>27</v>
      </c>
      <c r="I15" s="42" t="s">
        <v>25</v>
      </c>
      <c r="J15" s="49" t="s">
        <v>44</v>
      </c>
      <c r="K15" s="49"/>
      <c r="L15" s="10"/>
      <c r="M15" s="10"/>
      <c r="N15" s="10"/>
      <c r="O15" s="10"/>
      <c r="P15" s="23">
        <f>P16</f>
        <v>533097.25</v>
      </c>
      <c r="Q15" s="23">
        <f>Q16</f>
        <v>553100</v>
      </c>
      <c r="R15" s="23">
        <f>R16</f>
        <v>664800</v>
      </c>
      <c r="S15" s="23">
        <f t="shared" ref="S15:T15" si="3">S16</f>
        <v>703100</v>
      </c>
      <c r="T15" s="23">
        <f t="shared" si="3"/>
        <v>744400</v>
      </c>
    </row>
    <row r="16" spans="1:21" ht="25.5" x14ac:dyDescent="0.25">
      <c r="A16" s="41" t="s">
        <v>45</v>
      </c>
      <c r="B16" s="42" t="s">
        <v>25</v>
      </c>
      <c r="C16" s="42" t="s">
        <v>17</v>
      </c>
      <c r="D16" s="42" t="s">
        <v>43</v>
      </c>
      <c r="E16" s="42" t="s">
        <v>32</v>
      </c>
      <c r="F16" s="42" t="s">
        <v>25</v>
      </c>
      <c r="G16" s="42" t="s">
        <v>30</v>
      </c>
      <c r="H16" s="42" t="s">
        <v>27</v>
      </c>
      <c r="I16" s="42" t="s">
        <v>33</v>
      </c>
      <c r="J16" s="49" t="s">
        <v>46</v>
      </c>
      <c r="K16" s="49"/>
      <c r="L16" s="10"/>
      <c r="M16" s="10"/>
      <c r="N16" s="10"/>
      <c r="O16" s="10"/>
      <c r="P16" s="23">
        <f>P17+P19+P21+P23</f>
        <v>533097.25</v>
      </c>
      <c r="Q16" s="23">
        <f>Q17+Q19+Q21+Q23</f>
        <v>553100</v>
      </c>
      <c r="R16" s="23">
        <f>R17+R19+R21+R23</f>
        <v>664800</v>
      </c>
      <c r="S16" s="23">
        <f t="shared" ref="S16:T16" si="4">S17+S19+S21+S23</f>
        <v>703100</v>
      </c>
      <c r="T16" s="23">
        <f t="shared" si="4"/>
        <v>744400</v>
      </c>
    </row>
    <row r="17" spans="1:20" ht="63.75" x14ac:dyDescent="0.25">
      <c r="A17" s="41" t="s">
        <v>47</v>
      </c>
      <c r="B17" s="42" t="s">
        <v>48</v>
      </c>
      <c r="C17" s="42" t="s">
        <v>17</v>
      </c>
      <c r="D17" s="42" t="s">
        <v>43</v>
      </c>
      <c r="E17" s="42" t="s">
        <v>32</v>
      </c>
      <c r="F17" s="42" t="s">
        <v>49</v>
      </c>
      <c r="G17" s="42" t="s">
        <v>30</v>
      </c>
      <c r="H17" s="42" t="s">
        <v>27</v>
      </c>
      <c r="I17" s="42" t="s">
        <v>33</v>
      </c>
      <c r="J17" s="49" t="s">
        <v>50</v>
      </c>
      <c r="K17" s="24" t="s">
        <v>189</v>
      </c>
      <c r="L17" s="25">
        <v>10</v>
      </c>
      <c r="M17" s="25">
        <v>20</v>
      </c>
      <c r="N17" s="25">
        <v>20</v>
      </c>
      <c r="O17" s="25">
        <v>20</v>
      </c>
      <c r="P17" s="23">
        <f>P18</f>
        <v>263111.32</v>
      </c>
      <c r="Q17" s="23">
        <f>Q18</f>
        <v>250100</v>
      </c>
      <c r="R17" s="23">
        <f>R18</f>
        <v>314900</v>
      </c>
      <c r="S17" s="23">
        <f t="shared" ref="S17:T17" si="5">S18</f>
        <v>335500</v>
      </c>
      <c r="T17" s="23">
        <f t="shared" si="5"/>
        <v>356000</v>
      </c>
    </row>
    <row r="18" spans="1:20" ht="102" x14ac:dyDescent="0.25">
      <c r="A18" s="41" t="s">
        <v>51</v>
      </c>
      <c r="B18" s="42" t="s">
        <v>48</v>
      </c>
      <c r="C18" s="42" t="s">
        <v>17</v>
      </c>
      <c r="D18" s="42" t="s">
        <v>43</v>
      </c>
      <c r="E18" s="42" t="s">
        <v>32</v>
      </c>
      <c r="F18" s="42" t="s">
        <v>52</v>
      </c>
      <c r="G18" s="42" t="s">
        <v>30</v>
      </c>
      <c r="H18" s="42" t="s">
        <v>27</v>
      </c>
      <c r="I18" s="42" t="s">
        <v>33</v>
      </c>
      <c r="J18" s="49" t="s">
        <v>53</v>
      </c>
      <c r="K18" s="49"/>
      <c r="L18" s="10"/>
      <c r="M18" s="10"/>
      <c r="N18" s="10"/>
      <c r="O18" s="10"/>
      <c r="P18" s="23">
        <v>263111.32</v>
      </c>
      <c r="Q18" s="23">
        <v>250100</v>
      </c>
      <c r="R18" s="23">
        <v>314900</v>
      </c>
      <c r="S18" s="23">
        <v>335500</v>
      </c>
      <c r="T18" s="23">
        <v>356000</v>
      </c>
    </row>
    <row r="19" spans="1:20" ht="76.5" x14ac:dyDescent="0.25">
      <c r="A19" s="41" t="s">
        <v>54</v>
      </c>
      <c r="B19" s="42" t="s">
        <v>48</v>
      </c>
      <c r="C19" s="42" t="s">
        <v>17</v>
      </c>
      <c r="D19" s="42" t="s">
        <v>43</v>
      </c>
      <c r="E19" s="42" t="s">
        <v>32</v>
      </c>
      <c r="F19" s="42" t="s">
        <v>55</v>
      </c>
      <c r="G19" s="42" t="s">
        <v>30</v>
      </c>
      <c r="H19" s="42" t="s">
        <v>27</v>
      </c>
      <c r="I19" s="42" t="s">
        <v>33</v>
      </c>
      <c r="J19" s="49" t="s">
        <v>56</v>
      </c>
      <c r="K19" s="24"/>
      <c r="L19" s="25"/>
      <c r="M19" s="25"/>
      <c r="N19" s="25"/>
      <c r="O19" s="25"/>
      <c r="P19" s="23">
        <f>P20</f>
        <v>1476.07</v>
      </c>
      <c r="Q19" s="23">
        <f>Q20</f>
        <v>1400</v>
      </c>
      <c r="R19" s="23">
        <f>R20</f>
        <v>2200</v>
      </c>
      <c r="S19" s="23">
        <f t="shared" ref="S19:T19" si="6">S20</f>
        <v>2200</v>
      </c>
      <c r="T19" s="23">
        <f t="shared" si="6"/>
        <v>2400</v>
      </c>
    </row>
    <row r="20" spans="1:20" ht="114.75" x14ac:dyDescent="0.25">
      <c r="A20" s="41" t="s">
        <v>57</v>
      </c>
      <c r="B20" s="42" t="s">
        <v>48</v>
      </c>
      <c r="C20" s="42" t="s">
        <v>17</v>
      </c>
      <c r="D20" s="42" t="s">
        <v>43</v>
      </c>
      <c r="E20" s="42" t="s">
        <v>32</v>
      </c>
      <c r="F20" s="42" t="s">
        <v>58</v>
      </c>
      <c r="G20" s="42" t="s">
        <v>30</v>
      </c>
      <c r="H20" s="42" t="s">
        <v>27</v>
      </c>
      <c r="I20" s="42" t="s">
        <v>33</v>
      </c>
      <c r="J20" s="49" t="s">
        <v>59</v>
      </c>
      <c r="K20" s="24" t="s">
        <v>189</v>
      </c>
      <c r="L20" s="25">
        <v>10</v>
      </c>
      <c r="M20" s="25">
        <v>20</v>
      </c>
      <c r="N20" s="25">
        <v>20</v>
      </c>
      <c r="O20" s="25">
        <v>20</v>
      </c>
      <c r="P20" s="23">
        <v>1476.07</v>
      </c>
      <c r="Q20" s="23">
        <v>1400</v>
      </c>
      <c r="R20" s="23">
        <v>2200</v>
      </c>
      <c r="S20" s="23">
        <v>2200</v>
      </c>
      <c r="T20" s="23">
        <v>2400</v>
      </c>
    </row>
    <row r="21" spans="1:20" ht="63.75" x14ac:dyDescent="0.25">
      <c r="A21" s="41" t="s">
        <v>60</v>
      </c>
      <c r="B21" s="42" t="s">
        <v>48</v>
      </c>
      <c r="C21" s="42" t="s">
        <v>17</v>
      </c>
      <c r="D21" s="42" t="s">
        <v>43</v>
      </c>
      <c r="E21" s="42" t="s">
        <v>32</v>
      </c>
      <c r="F21" s="42" t="s">
        <v>61</v>
      </c>
      <c r="G21" s="42" t="s">
        <v>30</v>
      </c>
      <c r="H21" s="42" t="s">
        <v>27</v>
      </c>
      <c r="I21" s="42" t="s">
        <v>33</v>
      </c>
      <c r="J21" s="49" t="s">
        <v>62</v>
      </c>
      <c r="K21" s="24"/>
      <c r="L21" s="25"/>
      <c r="M21" s="25"/>
      <c r="N21" s="25"/>
      <c r="O21" s="25"/>
      <c r="P21" s="23">
        <f>P22</f>
        <v>298936.83</v>
      </c>
      <c r="Q21" s="23">
        <f>Q22</f>
        <v>333000</v>
      </c>
      <c r="R21" s="23">
        <f>R22</f>
        <v>389200</v>
      </c>
      <c r="S21" s="23">
        <f t="shared" ref="S21:T21" si="7">S22</f>
        <v>409300</v>
      </c>
      <c r="T21" s="23">
        <f t="shared" si="7"/>
        <v>429800</v>
      </c>
    </row>
    <row r="22" spans="1:20" ht="102" x14ac:dyDescent="0.25">
      <c r="A22" s="41" t="s">
        <v>63</v>
      </c>
      <c r="B22" s="42" t="s">
        <v>48</v>
      </c>
      <c r="C22" s="42" t="s">
        <v>17</v>
      </c>
      <c r="D22" s="42" t="s">
        <v>43</v>
      </c>
      <c r="E22" s="42" t="s">
        <v>32</v>
      </c>
      <c r="F22" s="42" t="s">
        <v>64</v>
      </c>
      <c r="G22" s="42" t="s">
        <v>30</v>
      </c>
      <c r="H22" s="42" t="s">
        <v>27</v>
      </c>
      <c r="I22" s="42" t="s">
        <v>33</v>
      </c>
      <c r="J22" s="49" t="s">
        <v>65</v>
      </c>
      <c r="K22" s="24" t="s">
        <v>189</v>
      </c>
      <c r="L22" s="25">
        <v>10</v>
      </c>
      <c r="M22" s="25">
        <v>20</v>
      </c>
      <c r="N22" s="25">
        <v>20</v>
      </c>
      <c r="O22" s="25">
        <v>20</v>
      </c>
      <c r="P22" s="23">
        <v>298936.83</v>
      </c>
      <c r="Q22" s="23">
        <v>333000</v>
      </c>
      <c r="R22" s="23">
        <v>389200</v>
      </c>
      <c r="S22" s="23">
        <v>409300</v>
      </c>
      <c r="T22" s="23">
        <v>429800</v>
      </c>
    </row>
    <row r="23" spans="1:20" ht="63.75" x14ac:dyDescent="0.25">
      <c r="A23" s="41" t="s">
        <v>66</v>
      </c>
      <c r="B23" s="42" t="s">
        <v>48</v>
      </c>
      <c r="C23" s="42" t="s">
        <v>17</v>
      </c>
      <c r="D23" s="42" t="s">
        <v>43</v>
      </c>
      <c r="E23" s="42" t="s">
        <v>32</v>
      </c>
      <c r="F23" s="42" t="s">
        <v>67</v>
      </c>
      <c r="G23" s="42" t="s">
        <v>30</v>
      </c>
      <c r="H23" s="42" t="s">
        <v>27</v>
      </c>
      <c r="I23" s="42" t="s">
        <v>33</v>
      </c>
      <c r="J23" s="49" t="s">
        <v>68</v>
      </c>
      <c r="K23" s="24"/>
      <c r="L23" s="25"/>
      <c r="M23" s="25"/>
      <c r="N23" s="25"/>
      <c r="O23" s="25"/>
      <c r="P23" s="23">
        <f>P24</f>
        <v>-30426.97</v>
      </c>
      <c r="Q23" s="23">
        <f>Q24</f>
        <v>-31400</v>
      </c>
      <c r="R23" s="23">
        <f>R24</f>
        <v>-41500</v>
      </c>
      <c r="S23" s="23">
        <f t="shared" ref="S23:T23" si="8">S24</f>
        <v>-43900</v>
      </c>
      <c r="T23" s="23">
        <f t="shared" si="8"/>
        <v>-43800</v>
      </c>
    </row>
    <row r="24" spans="1:20" ht="102" x14ac:dyDescent="0.25">
      <c r="A24" s="41" t="s">
        <v>69</v>
      </c>
      <c r="B24" s="42" t="s">
        <v>48</v>
      </c>
      <c r="C24" s="42" t="s">
        <v>17</v>
      </c>
      <c r="D24" s="42" t="s">
        <v>43</v>
      </c>
      <c r="E24" s="42" t="s">
        <v>32</v>
      </c>
      <c r="F24" s="42" t="s">
        <v>70</v>
      </c>
      <c r="G24" s="42" t="s">
        <v>30</v>
      </c>
      <c r="H24" s="42" t="s">
        <v>27</v>
      </c>
      <c r="I24" s="42" t="s">
        <v>33</v>
      </c>
      <c r="J24" s="49" t="s">
        <v>71</v>
      </c>
      <c r="K24" s="24" t="s">
        <v>189</v>
      </c>
      <c r="L24" s="25">
        <v>10</v>
      </c>
      <c r="M24" s="25">
        <v>20</v>
      </c>
      <c r="N24" s="25">
        <v>20</v>
      </c>
      <c r="O24" s="25">
        <v>20</v>
      </c>
      <c r="P24" s="23">
        <v>-30426.97</v>
      </c>
      <c r="Q24" s="23">
        <v>-31400</v>
      </c>
      <c r="R24" s="23">
        <v>-41500</v>
      </c>
      <c r="S24" s="23">
        <v>-43900</v>
      </c>
      <c r="T24" s="23">
        <v>-43800</v>
      </c>
    </row>
    <row r="25" spans="1:20" x14ac:dyDescent="0.25">
      <c r="A25" s="41" t="s">
        <v>72</v>
      </c>
      <c r="B25" s="42" t="s">
        <v>29</v>
      </c>
      <c r="C25" s="42" t="s">
        <v>17</v>
      </c>
      <c r="D25" s="42" t="s">
        <v>73</v>
      </c>
      <c r="E25" s="42" t="s">
        <v>26</v>
      </c>
      <c r="F25" s="42" t="s">
        <v>25</v>
      </c>
      <c r="G25" s="42" t="s">
        <v>26</v>
      </c>
      <c r="H25" s="42" t="s">
        <v>27</v>
      </c>
      <c r="I25" s="42" t="s">
        <v>25</v>
      </c>
      <c r="J25" s="49" t="s">
        <v>74</v>
      </c>
      <c r="K25" s="49"/>
      <c r="L25" s="10"/>
      <c r="M25" s="10"/>
      <c r="N25" s="10"/>
      <c r="O25" s="10"/>
      <c r="P25" s="23">
        <f>P26</f>
        <v>217246</v>
      </c>
      <c r="Q25" s="23">
        <f>Q26</f>
        <v>217246</v>
      </c>
      <c r="R25" s="23">
        <f>R26</f>
        <v>117829</v>
      </c>
      <c r="S25" s="23">
        <f>S26</f>
        <v>124923</v>
      </c>
      <c r="T25" s="23">
        <f>T26</f>
        <v>132072</v>
      </c>
    </row>
    <row r="26" spans="1:20" x14ac:dyDescent="0.25">
      <c r="A26" s="41" t="s">
        <v>75</v>
      </c>
      <c r="B26" s="42" t="s">
        <v>29</v>
      </c>
      <c r="C26" s="42" t="s">
        <v>17</v>
      </c>
      <c r="D26" s="42" t="s">
        <v>73</v>
      </c>
      <c r="E26" s="42" t="s">
        <v>43</v>
      </c>
      <c r="F26" s="42" t="s">
        <v>25</v>
      </c>
      <c r="G26" s="42" t="s">
        <v>30</v>
      </c>
      <c r="H26" s="42" t="s">
        <v>27</v>
      </c>
      <c r="I26" s="42" t="s">
        <v>33</v>
      </c>
      <c r="J26" s="49" t="s">
        <v>76</v>
      </c>
      <c r="K26" s="24"/>
      <c r="L26" s="25"/>
      <c r="M26" s="25"/>
      <c r="N26" s="25"/>
      <c r="O26" s="25"/>
      <c r="P26" s="23">
        <f>SUM(P27:P27)</f>
        <v>217246</v>
      </c>
      <c r="Q26" s="23">
        <f>SUM(Q27:Q27)</f>
        <v>217246</v>
      </c>
      <c r="R26" s="23">
        <f>SUM(R27:R27)</f>
        <v>117829</v>
      </c>
      <c r="S26" s="23">
        <f>SUM(S27:S27)</f>
        <v>124923</v>
      </c>
      <c r="T26" s="23">
        <f>SUM(T27:T27)</f>
        <v>132072</v>
      </c>
    </row>
    <row r="27" spans="1:20" ht="25.5" x14ac:dyDescent="0.25">
      <c r="A27" s="41" t="s">
        <v>77</v>
      </c>
      <c r="B27" s="42" t="s">
        <v>29</v>
      </c>
      <c r="C27" s="42" t="s">
        <v>17</v>
      </c>
      <c r="D27" s="42" t="s">
        <v>73</v>
      </c>
      <c r="E27" s="42" t="s">
        <v>43</v>
      </c>
      <c r="F27" s="42" t="s">
        <v>35</v>
      </c>
      <c r="G27" s="42" t="s">
        <v>30</v>
      </c>
      <c r="H27" s="42" t="s">
        <v>27</v>
      </c>
      <c r="I27" s="42" t="s">
        <v>33</v>
      </c>
      <c r="J27" s="49" t="s">
        <v>76</v>
      </c>
      <c r="K27" s="24" t="s">
        <v>188</v>
      </c>
      <c r="L27" s="25">
        <v>50</v>
      </c>
      <c r="M27" s="25">
        <v>50</v>
      </c>
      <c r="N27" s="25">
        <v>50</v>
      </c>
      <c r="O27" s="25">
        <v>50</v>
      </c>
      <c r="P27" s="23">
        <v>217246</v>
      </c>
      <c r="Q27" s="23">
        <v>217246</v>
      </c>
      <c r="R27" s="23">
        <v>117829</v>
      </c>
      <c r="S27" s="23">
        <v>124923</v>
      </c>
      <c r="T27" s="23">
        <v>132072</v>
      </c>
    </row>
    <row r="28" spans="1:20" x14ac:dyDescent="0.25">
      <c r="A28" s="41" t="s">
        <v>78</v>
      </c>
      <c r="B28" s="42" t="s">
        <v>29</v>
      </c>
      <c r="C28" s="42" t="s">
        <v>17</v>
      </c>
      <c r="D28" s="42" t="s">
        <v>79</v>
      </c>
      <c r="E28" s="42" t="s">
        <v>26</v>
      </c>
      <c r="F28" s="42" t="s">
        <v>25</v>
      </c>
      <c r="G28" s="42" t="s">
        <v>26</v>
      </c>
      <c r="H28" s="42" t="s">
        <v>27</v>
      </c>
      <c r="I28" s="42" t="s">
        <v>25</v>
      </c>
      <c r="J28" s="49" t="s">
        <v>80</v>
      </c>
      <c r="K28" s="51"/>
      <c r="L28" s="13"/>
      <c r="M28" s="13"/>
      <c r="N28" s="13"/>
      <c r="O28" s="13"/>
      <c r="P28" s="23">
        <f>P29+P31</f>
        <v>1077485.68</v>
      </c>
      <c r="Q28" s="23">
        <f>Q29+Q31</f>
        <v>1690730</v>
      </c>
      <c r="R28" s="23">
        <f>R29+R31</f>
        <v>1696259</v>
      </c>
      <c r="S28" s="23">
        <f>S29+S31</f>
        <v>1737543</v>
      </c>
      <c r="T28" s="23">
        <f>T29+T31</f>
        <v>1779262</v>
      </c>
    </row>
    <row r="29" spans="1:20" x14ac:dyDescent="0.25">
      <c r="A29" s="41" t="s">
        <v>81</v>
      </c>
      <c r="B29" s="43" t="s">
        <v>29</v>
      </c>
      <c r="C29" s="43" t="s">
        <v>17</v>
      </c>
      <c r="D29" s="43" t="s">
        <v>79</v>
      </c>
      <c r="E29" s="43" t="s">
        <v>30</v>
      </c>
      <c r="F29" s="43" t="s">
        <v>25</v>
      </c>
      <c r="G29" s="43" t="s">
        <v>26</v>
      </c>
      <c r="H29" s="43" t="s">
        <v>27</v>
      </c>
      <c r="I29" s="43" t="s">
        <v>33</v>
      </c>
      <c r="J29" s="51" t="s">
        <v>82</v>
      </c>
      <c r="K29" s="24"/>
      <c r="L29" s="25"/>
      <c r="M29" s="25"/>
      <c r="N29" s="25"/>
      <c r="O29" s="25"/>
      <c r="P29" s="23">
        <f>P30</f>
        <v>97350.8</v>
      </c>
      <c r="Q29" s="23">
        <f>Q30</f>
        <v>440190</v>
      </c>
      <c r="R29" s="23">
        <f>R30</f>
        <v>452345</v>
      </c>
      <c r="S29" s="23">
        <f>S30</f>
        <v>472112</v>
      </c>
      <c r="T29" s="23">
        <f>T30</f>
        <v>492314</v>
      </c>
    </row>
    <row r="30" spans="1:20" ht="38.25" x14ac:dyDescent="0.25">
      <c r="A30" s="41" t="s">
        <v>83</v>
      </c>
      <c r="B30" s="43" t="s">
        <v>29</v>
      </c>
      <c r="C30" s="43" t="s">
        <v>17</v>
      </c>
      <c r="D30" s="43" t="s">
        <v>79</v>
      </c>
      <c r="E30" s="43" t="s">
        <v>30</v>
      </c>
      <c r="F30" s="43" t="s">
        <v>39</v>
      </c>
      <c r="G30" s="43" t="s">
        <v>47</v>
      </c>
      <c r="H30" s="43" t="s">
        <v>27</v>
      </c>
      <c r="I30" s="43" t="s">
        <v>33</v>
      </c>
      <c r="J30" s="51" t="s">
        <v>84</v>
      </c>
      <c r="K30" s="24" t="s">
        <v>188</v>
      </c>
      <c r="L30" s="25">
        <v>100</v>
      </c>
      <c r="M30" s="25">
        <v>100</v>
      </c>
      <c r="N30" s="25">
        <v>100</v>
      </c>
      <c r="O30" s="25">
        <v>100</v>
      </c>
      <c r="P30" s="23">
        <v>97350.8</v>
      </c>
      <c r="Q30" s="23">
        <v>440190</v>
      </c>
      <c r="R30" s="23">
        <v>452345</v>
      </c>
      <c r="S30" s="23">
        <v>472112</v>
      </c>
      <c r="T30" s="23">
        <v>492314</v>
      </c>
    </row>
    <row r="31" spans="1:20" x14ac:dyDescent="0.25">
      <c r="A31" s="41" t="s">
        <v>85</v>
      </c>
      <c r="B31" s="43" t="s">
        <v>29</v>
      </c>
      <c r="C31" s="43" t="s">
        <v>17</v>
      </c>
      <c r="D31" s="43" t="s">
        <v>79</v>
      </c>
      <c r="E31" s="43" t="s">
        <v>79</v>
      </c>
      <c r="F31" s="43" t="s">
        <v>25</v>
      </c>
      <c r="G31" s="43" t="s">
        <v>26</v>
      </c>
      <c r="H31" s="43" t="s">
        <v>27</v>
      </c>
      <c r="I31" s="43" t="s">
        <v>33</v>
      </c>
      <c r="J31" s="51" t="s">
        <v>86</v>
      </c>
      <c r="K31" s="51"/>
      <c r="L31" s="13"/>
      <c r="M31" s="13"/>
      <c r="N31" s="13"/>
      <c r="O31" s="13"/>
      <c r="P31" s="23">
        <f>P32+P34</f>
        <v>980134.88</v>
      </c>
      <c r="Q31" s="23">
        <f>Q32+Q34</f>
        <v>1250540</v>
      </c>
      <c r="R31" s="23">
        <f>R32+R34</f>
        <v>1243914</v>
      </c>
      <c r="S31" s="23">
        <f>S32+S34</f>
        <v>1265431</v>
      </c>
      <c r="T31" s="23">
        <f>T32+T34</f>
        <v>1286948</v>
      </c>
    </row>
    <row r="32" spans="1:20" x14ac:dyDescent="0.25">
      <c r="A32" s="41" t="s">
        <v>87</v>
      </c>
      <c r="B32" s="43" t="s">
        <v>29</v>
      </c>
      <c r="C32" s="43" t="s">
        <v>17</v>
      </c>
      <c r="D32" s="43" t="s">
        <v>79</v>
      </c>
      <c r="E32" s="43" t="s">
        <v>79</v>
      </c>
      <c r="F32" s="43" t="s">
        <v>39</v>
      </c>
      <c r="G32" s="43" t="s">
        <v>26</v>
      </c>
      <c r="H32" s="43" t="s">
        <v>27</v>
      </c>
      <c r="I32" s="43" t="s">
        <v>33</v>
      </c>
      <c r="J32" s="51" t="s">
        <v>88</v>
      </c>
      <c r="K32" s="24"/>
      <c r="L32" s="25"/>
      <c r="M32" s="25"/>
      <c r="N32" s="25"/>
      <c r="O32" s="25"/>
      <c r="P32" s="23">
        <f>P33</f>
        <v>585126.27</v>
      </c>
      <c r="Q32" s="23">
        <f>Q33</f>
        <v>577320</v>
      </c>
      <c r="R32" s="23">
        <f>R33</f>
        <v>577322</v>
      </c>
      <c r="S32" s="23">
        <f>S33</f>
        <v>577322</v>
      </c>
      <c r="T32" s="23">
        <f>T33</f>
        <v>577322</v>
      </c>
    </row>
    <row r="33" spans="1:20" ht="25.5" x14ac:dyDescent="0.25">
      <c r="A33" s="41" t="s">
        <v>89</v>
      </c>
      <c r="B33" s="43" t="s">
        <v>29</v>
      </c>
      <c r="C33" s="43" t="s">
        <v>17</v>
      </c>
      <c r="D33" s="43" t="s">
        <v>79</v>
      </c>
      <c r="E33" s="43" t="s">
        <v>79</v>
      </c>
      <c r="F33" s="43" t="s">
        <v>90</v>
      </c>
      <c r="G33" s="43" t="s">
        <v>47</v>
      </c>
      <c r="H33" s="43" t="s">
        <v>27</v>
      </c>
      <c r="I33" s="43" t="s">
        <v>33</v>
      </c>
      <c r="J33" s="51" t="s">
        <v>91</v>
      </c>
      <c r="K33" s="24" t="s">
        <v>188</v>
      </c>
      <c r="L33" s="25">
        <v>100</v>
      </c>
      <c r="M33" s="25">
        <v>100</v>
      </c>
      <c r="N33" s="25">
        <v>100</v>
      </c>
      <c r="O33" s="25">
        <v>100</v>
      </c>
      <c r="P33" s="23">
        <v>585126.27</v>
      </c>
      <c r="Q33" s="23">
        <v>577320</v>
      </c>
      <c r="R33" s="23">
        <v>577322</v>
      </c>
      <c r="S33" s="23">
        <v>577322</v>
      </c>
      <c r="T33" s="23">
        <v>577322</v>
      </c>
    </row>
    <row r="34" spans="1:20" x14ac:dyDescent="0.25">
      <c r="A34" s="41" t="s">
        <v>92</v>
      </c>
      <c r="B34" s="43" t="s">
        <v>29</v>
      </c>
      <c r="C34" s="43" t="s">
        <v>17</v>
      </c>
      <c r="D34" s="43" t="s">
        <v>79</v>
      </c>
      <c r="E34" s="43" t="s">
        <v>79</v>
      </c>
      <c r="F34" s="43" t="s">
        <v>93</v>
      </c>
      <c r="G34" s="43" t="s">
        <v>26</v>
      </c>
      <c r="H34" s="43" t="s">
        <v>27</v>
      </c>
      <c r="I34" s="43" t="s">
        <v>33</v>
      </c>
      <c r="J34" s="51" t="s">
        <v>94</v>
      </c>
      <c r="K34" s="24"/>
      <c r="L34" s="25"/>
      <c r="M34" s="25"/>
      <c r="N34" s="25"/>
      <c r="O34" s="25"/>
      <c r="P34" s="23">
        <f>P35</f>
        <v>395008.61</v>
      </c>
      <c r="Q34" s="23">
        <f>Q35</f>
        <v>673220</v>
      </c>
      <c r="R34" s="23">
        <f>R35</f>
        <v>666592</v>
      </c>
      <c r="S34" s="23">
        <f>S35</f>
        <v>688109</v>
      </c>
      <c r="T34" s="23">
        <f>T35</f>
        <v>709626</v>
      </c>
    </row>
    <row r="35" spans="1:20" ht="25.5" x14ac:dyDescent="0.25">
      <c r="A35" s="41" t="s">
        <v>95</v>
      </c>
      <c r="B35" s="43" t="s">
        <v>29</v>
      </c>
      <c r="C35" s="43" t="s">
        <v>17</v>
      </c>
      <c r="D35" s="43" t="s">
        <v>79</v>
      </c>
      <c r="E35" s="43" t="s">
        <v>79</v>
      </c>
      <c r="F35" s="43" t="s">
        <v>96</v>
      </c>
      <c r="G35" s="43" t="s">
        <v>47</v>
      </c>
      <c r="H35" s="43" t="s">
        <v>27</v>
      </c>
      <c r="I35" s="43" t="s">
        <v>33</v>
      </c>
      <c r="J35" s="51" t="s">
        <v>97</v>
      </c>
      <c r="K35" s="24" t="s">
        <v>188</v>
      </c>
      <c r="L35" s="25">
        <v>100</v>
      </c>
      <c r="M35" s="25">
        <v>100</v>
      </c>
      <c r="N35" s="25">
        <v>100</v>
      </c>
      <c r="O35" s="25">
        <v>100</v>
      </c>
      <c r="P35" s="23">
        <v>395008.61</v>
      </c>
      <c r="Q35" s="23">
        <v>673220</v>
      </c>
      <c r="R35" s="23">
        <v>666592</v>
      </c>
      <c r="S35" s="23">
        <v>688109</v>
      </c>
      <c r="T35" s="23">
        <v>709626</v>
      </c>
    </row>
    <row r="36" spans="1:20" x14ac:dyDescent="0.25">
      <c r="A36" s="41" t="s">
        <v>98</v>
      </c>
      <c r="B36" s="42" t="s">
        <v>99</v>
      </c>
      <c r="C36" s="42" t="s">
        <v>17</v>
      </c>
      <c r="D36" s="42" t="s">
        <v>100</v>
      </c>
      <c r="E36" s="42" t="s">
        <v>26</v>
      </c>
      <c r="F36" s="42" t="s">
        <v>25</v>
      </c>
      <c r="G36" s="42" t="s">
        <v>26</v>
      </c>
      <c r="H36" s="42" t="s">
        <v>27</v>
      </c>
      <c r="I36" s="42" t="s">
        <v>25</v>
      </c>
      <c r="J36" s="49" t="s">
        <v>101</v>
      </c>
      <c r="K36" s="51"/>
      <c r="L36" s="14"/>
      <c r="M36" s="14"/>
      <c r="N36" s="14"/>
      <c r="O36" s="14"/>
      <c r="P36" s="23">
        <f t="shared" ref="P36:T38" si="9">P37</f>
        <v>3550</v>
      </c>
      <c r="Q36" s="23">
        <f t="shared" si="9"/>
        <v>3400</v>
      </c>
      <c r="R36" s="23">
        <f t="shared" si="9"/>
        <v>3400</v>
      </c>
      <c r="S36" s="23">
        <f t="shared" si="9"/>
        <v>3400</v>
      </c>
      <c r="T36" s="23">
        <f t="shared" si="9"/>
        <v>3400</v>
      </c>
    </row>
    <row r="37" spans="1:20" ht="38.25" x14ac:dyDescent="0.25">
      <c r="A37" s="41" t="s">
        <v>102</v>
      </c>
      <c r="B37" s="44" t="s">
        <v>99</v>
      </c>
      <c r="C37" s="44" t="s">
        <v>17</v>
      </c>
      <c r="D37" s="44" t="s">
        <v>100</v>
      </c>
      <c r="E37" s="44" t="s">
        <v>103</v>
      </c>
      <c r="F37" s="44" t="s">
        <v>25</v>
      </c>
      <c r="G37" s="44" t="s">
        <v>30</v>
      </c>
      <c r="H37" s="44" t="s">
        <v>27</v>
      </c>
      <c r="I37" s="44" t="s">
        <v>33</v>
      </c>
      <c r="J37" s="51" t="s">
        <v>104</v>
      </c>
      <c r="K37" s="51"/>
      <c r="L37" s="14"/>
      <c r="M37" s="14"/>
      <c r="N37" s="14"/>
      <c r="O37" s="14"/>
      <c r="P37" s="23">
        <f t="shared" si="9"/>
        <v>3550</v>
      </c>
      <c r="Q37" s="23">
        <f t="shared" si="9"/>
        <v>3400</v>
      </c>
      <c r="R37" s="23">
        <f t="shared" si="9"/>
        <v>3400</v>
      </c>
      <c r="S37" s="23">
        <f t="shared" si="9"/>
        <v>3400</v>
      </c>
      <c r="T37" s="23">
        <f t="shared" si="9"/>
        <v>3400</v>
      </c>
    </row>
    <row r="38" spans="1:20" ht="63.75" x14ac:dyDescent="0.25">
      <c r="A38" s="41" t="s">
        <v>105</v>
      </c>
      <c r="B38" s="44" t="s">
        <v>99</v>
      </c>
      <c r="C38" s="44" t="s">
        <v>17</v>
      </c>
      <c r="D38" s="44" t="s">
        <v>100</v>
      </c>
      <c r="E38" s="44" t="s">
        <v>103</v>
      </c>
      <c r="F38" s="44" t="s">
        <v>37</v>
      </c>
      <c r="G38" s="44" t="s">
        <v>30</v>
      </c>
      <c r="H38" s="44" t="s">
        <v>27</v>
      </c>
      <c r="I38" s="44" t="s">
        <v>33</v>
      </c>
      <c r="J38" s="51" t="s">
        <v>106</v>
      </c>
      <c r="K38" s="52"/>
      <c r="L38" s="25"/>
      <c r="M38" s="25"/>
      <c r="N38" s="25"/>
      <c r="O38" s="25"/>
      <c r="P38" s="23">
        <f>P39</f>
        <v>3550</v>
      </c>
      <c r="Q38" s="23">
        <f>Q39</f>
        <v>3400</v>
      </c>
      <c r="R38" s="23">
        <f>R39</f>
        <v>3400</v>
      </c>
      <c r="S38" s="23">
        <f t="shared" si="9"/>
        <v>3400</v>
      </c>
      <c r="T38" s="23">
        <f t="shared" si="9"/>
        <v>3400</v>
      </c>
    </row>
    <row r="39" spans="1:20" ht="89.25" x14ac:dyDescent="0.25">
      <c r="A39" s="41" t="s">
        <v>107</v>
      </c>
      <c r="B39" s="44" t="s">
        <v>99</v>
      </c>
      <c r="C39" s="44" t="s">
        <v>17</v>
      </c>
      <c r="D39" s="44" t="s">
        <v>100</v>
      </c>
      <c r="E39" s="44" t="s">
        <v>103</v>
      </c>
      <c r="F39" s="44" t="s">
        <v>37</v>
      </c>
      <c r="G39" s="44" t="s">
        <v>30</v>
      </c>
      <c r="H39" s="44" t="s">
        <v>108</v>
      </c>
      <c r="I39" s="44" t="s">
        <v>33</v>
      </c>
      <c r="J39" s="53" t="s">
        <v>109</v>
      </c>
      <c r="K39" s="52" t="s">
        <v>190</v>
      </c>
      <c r="L39" s="25">
        <v>100</v>
      </c>
      <c r="M39" s="25">
        <v>100</v>
      </c>
      <c r="N39" s="25">
        <v>100</v>
      </c>
      <c r="O39" s="25">
        <v>100</v>
      </c>
      <c r="P39" s="23">
        <v>3550</v>
      </c>
      <c r="Q39" s="23">
        <v>3400</v>
      </c>
      <c r="R39" s="23">
        <v>3400</v>
      </c>
      <c r="S39" s="23">
        <v>3400</v>
      </c>
      <c r="T39" s="23">
        <v>3400</v>
      </c>
    </row>
    <row r="40" spans="1:20" ht="38.25" x14ac:dyDescent="0.25">
      <c r="A40" s="41" t="s">
        <v>110</v>
      </c>
      <c r="B40" s="42" t="s">
        <v>99</v>
      </c>
      <c r="C40" s="42" t="s">
        <v>17</v>
      </c>
      <c r="D40" s="42" t="s">
        <v>51</v>
      </c>
      <c r="E40" s="42" t="s">
        <v>26</v>
      </c>
      <c r="F40" s="42" t="s">
        <v>25</v>
      </c>
      <c r="G40" s="42" t="s">
        <v>26</v>
      </c>
      <c r="H40" s="42" t="s">
        <v>27</v>
      </c>
      <c r="I40" s="42" t="s">
        <v>25</v>
      </c>
      <c r="J40" s="49" t="s">
        <v>111</v>
      </c>
      <c r="K40" s="49"/>
      <c r="L40" s="10"/>
      <c r="M40" s="10"/>
      <c r="N40" s="10"/>
      <c r="O40" s="10"/>
      <c r="P40" s="23">
        <f>P41</f>
        <v>608526.35</v>
      </c>
      <c r="Q40" s="23">
        <f>Q41</f>
        <v>618587</v>
      </c>
      <c r="R40" s="23">
        <f>R41</f>
        <v>288931</v>
      </c>
      <c r="S40" s="23">
        <f>S41</f>
        <v>14692</v>
      </c>
      <c r="T40" s="23">
        <f>T41</f>
        <v>14692</v>
      </c>
    </row>
    <row r="41" spans="1:20" ht="76.5" x14ac:dyDescent="0.25">
      <c r="A41" s="41" t="s">
        <v>112</v>
      </c>
      <c r="B41" s="42" t="s">
        <v>99</v>
      </c>
      <c r="C41" s="42" t="s">
        <v>17</v>
      </c>
      <c r="D41" s="42" t="s">
        <v>51</v>
      </c>
      <c r="E41" s="42" t="s">
        <v>73</v>
      </c>
      <c r="F41" s="42" t="s">
        <v>25</v>
      </c>
      <c r="G41" s="42" t="s">
        <v>26</v>
      </c>
      <c r="H41" s="42" t="s">
        <v>27</v>
      </c>
      <c r="I41" s="42" t="s">
        <v>113</v>
      </c>
      <c r="J41" s="49" t="s">
        <v>114</v>
      </c>
      <c r="K41" s="49"/>
      <c r="L41" s="10"/>
      <c r="M41" s="10"/>
      <c r="N41" s="10"/>
      <c r="O41" s="10"/>
      <c r="P41" s="23">
        <f>P42+P44</f>
        <v>608526.35</v>
      </c>
      <c r="Q41" s="23">
        <f>Q42+Q44</f>
        <v>618587</v>
      </c>
      <c r="R41" s="23">
        <f>R42+R44</f>
        <v>288931</v>
      </c>
      <c r="S41" s="23">
        <f>S42+S44</f>
        <v>14692</v>
      </c>
      <c r="T41" s="23">
        <f>T42+T44</f>
        <v>14692</v>
      </c>
    </row>
    <row r="42" spans="1:20" ht="63.75" x14ac:dyDescent="0.25">
      <c r="A42" s="41" t="s">
        <v>115</v>
      </c>
      <c r="B42" s="42" t="s">
        <v>99</v>
      </c>
      <c r="C42" s="42" t="s">
        <v>17</v>
      </c>
      <c r="D42" s="42" t="s">
        <v>51</v>
      </c>
      <c r="E42" s="42" t="s">
        <v>73</v>
      </c>
      <c r="F42" s="42" t="s">
        <v>37</v>
      </c>
      <c r="G42" s="42" t="s">
        <v>26</v>
      </c>
      <c r="H42" s="42" t="s">
        <v>27</v>
      </c>
      <c r="I42" s="42" t="s">
        <v>113</v>
      </c>
      <c r="J42" s="49" t="s">
        <v>116</v>
      </c>
      <c r="K42" s="52"/>
      <c r="L42" s="25"/>
      <c r="M42" s="25"/>
      <c r="N42" s="25"/>
      <c r="O42" s="25"/>
      <c r="P42" s="23">
        <f>SUM(P43:P43)</f>
        <v>603894.44999999995</v>
      </c>
      <c r="Q42" s="23">
        <f>SUM(Q43:Q43)</f>
        <v>603895</v>
      </c>
      <c r="R42" s="23">
        <f>SUM(R43:R43)</f>
        <v>274239</v>
      </c>
      <c r="S42" s="23">
        <f>SUM(S43:S43)</f>
        <v>0</v>
      </c>
      <c r="T42" s="23">
        <f>SUM(T43:T43)</f>
        <v>0</v>
      </c>
    </row>
    <row r="43" spans="1:20" ht="63.75" x14ac:dyDescent="0.25">
      <c r="A43" s="41" t="s">
        <v>117</v>
      </c>
      <c r="B43" s="42" t="s">
        <v>99</v>
      </c>
      <c r="C43" s="42" t="s">
        <v>17</v>
      </c>
      <c r="D43" s="42" t="s">
        <v>51</v>
      </c>
      <c r="E43" s="42" t="s">
        <v>73</v>
      </c>
      <c r="F43" s="42" t="s">
        <v>118</v>
      </c>
      <c r="G43" s="42" t="s">
        <v>47</v>
      </c>
      <c r="H43" s="42" t="s">
        <v>27</v>
      </c>
      <c r="I43" s="42" t="s">
        <v>113</v>
      </c>
      <c r="J43" s="49" t="s">
        <v>119</v>
      </c>
      <c r="K43" s="52" t="s">
        <v>190</v>
      </c>
      <c r="L43" s="25">
        <v>100</v>
      </c>
      <c r="M43" s="25">
        <v>100</v>
      </c>
      <c r="N43" s="25">
        <v>100</v>
      </c>
      <c r="O43" s="25">
        <v>100</v>
      </c>
      <c r="P43" s="23">
        <v>603894.44999999995</v>
      </c>
      <c r="Q43" s="23">
        <v>603895</v>
      </c>
      <c r="R43" s="23">
        <v>274239</v>
      </c>
      <c r="S43" s="23">
        <v>0</v>
      </c>
      <c r="T43" s="23">
        <v>0</v>
      </c>
    </row>
    <row r="44" spans="1:20" ht="76.5" x14ac:dyDescent="0.25">
      <c r="A44" s="41" t="s">
        <v>120</v>
      </c>
      <c r="B44" s="42" t="s">
        <v>99</v>
      </c>
      <c r="C44" s="42" t="s">
        <v>17</v>
      </c>
      <c r="D44" s="42" t="s">
        <v>51</v>
      </c>
      <c r="E44" s="42" t="s">
        <v>73</v>
      </c>
      <c r="F44" s="42" t="s">
        <v>39</v>
      </c>
      <c r="G44" s="42" t="s">
        <v>26</v>
      </c>
      <c r="H44" s="42" t="s">
        <v>27</v>
      </c>
      <c r="I44" s="42" t="s">
        <v>113</v>
      </c>
      <c r="J44" s="49" t="s">
        <v>121</v>
      </c>
      <c r="K44" s="52"/>
      <c r="L44" s="25"/>
      <c r="M44" s="25"/>
      <c r="N44" s="25"/>
      <c r="O44" s="25"/>
      <c r="P44" s="23">
        <f>SUM(P45:P45)</f>
        <v>4631.8999999999996</v>
      </c>
      <c r="Q44" s="23">
        <f>SUM(Q45:Q45)</f>
        <v>14692</v>
      </c>
      <c r="R44" s="23">
        <f>SUM(R45:R45)</f>
        <v>14692</v>
      </c>
      <c r="S44" s="23">
        <f>SUM(S45:S45)</f>
        <v>14692</v>
      </c>
      <c r="T44" s="23">
        <f>SUM(T45:T45)</f>
        <v>14692</v>
      </c>
    </row>
    <row r="45" spans="1:20" ht="63.75" x14ac:dyDescent="0.25">
      <c r="A45" s="41" t="s">
        <v>122</v>
      </c>
      <c r="B45" s="42" t="s">
        <v>99</v>
      </c>
      <c r="C45" s="42" t="s">
        <v>17</v>
      </c>
      <c r="D45" s="42" t="s">
        <v>51</v>
      </c>
      <c r="E45" s="42" t="s">
        <v>73</v>
      </c>
      <c r="F45" s="42" t="s">
        <v>123</v>
      </c>
      <c r="G45" s="42" t="s">
        <v>47</v>
      </c>
      <c r="H45" s="42" t="s">
        <v>27</v>
      </c>
      <c r="I45" s="42" t="s">
        <v>113</v>
      </c>
      <c r="J45" s="49" t="s">
        <v>124</v>
      </c>
      <c r="K45" s="52" t="s">
        <v>190</v>
      </c>
      <c r="L45" s="25">
        <v>100</v>
      </c>
      <c r="M45" s="25">
        <v>100</v>
      </c>
      <c r="N45" s="25">
        <v>100</v>
      </c>
      <c r="O45" s="25">
        <v>100</v>
      </c>
      <c r="P45" s="23">
        <v>4631.8999999999996</v>
      </c>
      <c r="Q45" s="23">
        <v>14692</v>
      </c>
      <c r="R45" s="23">
        <v>14692</v>
      </c>
      <c r="S45" s="23">
        <v>14692</v>
      </c>
      <c r="T45" s="23">
        <v>14692</v>
      </c>
    </row>
    <row r="46" spans="1:20" ht="25.5" x14ac:dyDescent="0.25">
      <c r="A46" s="41" t="s">
        <v>125</v>
      </c>
      <c r="B46" s="45" t="s">
        <v>99</v>
      </c>
      <c r="C46" s="45" t="s">
        <v>17</v>
      </c>
      <c r="D46" s="45" t="s">
        <v>57</v>
      </c>
      <c r="E46" s="45" t="s">
        <v>26</v>
      </c>
      <c r="F46" s="45" t="s">
        <v>25</v>
      </c>
      <c r="G46" s="45" t="s">
        <v>26</v>
      </c>
      <c r="H46" s="45" t="s">
        <v>27</v>
      </c>
      <c r="I46" s="45" t="s">
        <v>25</v>
      </c>
      <c r="J46" s="49" t="s">
        <v>198</v>
      </c>
      <c r="K46" s="52"/>
      <c r="L46" s="25"/>
      <c r="M46" s="25"/>
      <c r="N46" s="25"/>
      <c r="O46" s="25"/>
      <c r="P46" s="23">
        <f t="shared" ref="P46:Q48" si="10">P47</f>
        <v>15072.3</v>
      </c>
      <c r="Q46" s="23">
        <f t="shared" si="10"/>
        <v>15073</v>
      </c>
      <c r="R46" s="23">
        <f t="shared" ref="R46:T48" si="11">R47</f>
        <v>0</v>
      </c>
      <c r="S46" s="23">
        <f t="shared" si="11"/>
        <v>0</v>
      </c>
      <c r="T46" s="23">
        <f t="shared" si="11"/>
        <v>0</v>
      </c>
    </row>
    <row r="47" spans="1:20" s="33" customFormat="1" ht="12.75" x14ac:dyDescent="0.2">
      <c r="A47" s="41" t="s">
        <v>127</v>
      </c>
      <c r="B47" s="45" t="s">
        <v>99</v>
      </c>
      <c r="C47" s="45" t="s">
        <v>17</v>
      </c>
      <c r="D47" s="45" t="s">
        <v>57</v>
      </c>
      <c r="E47" s="45" t="s">
        <v>32</v>
      </c>
      <c r="F47" s="45" t="s">
        <v>25</v>
      </c>
      <c r="G47" s="45" t="s">
        <v>26</v>
      </c>
      <c r="H47" s="45" t="s">
        <v>27</v>
      </c>
      <c r="I47" s="45" t="s">
        <v>199</v>
      </c>
      <c r="J47" s="54" t="s">
        <v>200</v>
      </c>
      <c r="K47" s="26"/>
      <c r="L47" s="26"/>
      <c r="M47" s="26"/>
      <c r="N47" s="34"/>
      <c r="O47" s="34"/>
      <c r="P47" s="26">
        <f t="shared" si="10"/>
        <v>15072.3</v>
      </c>
      <c r="Q47" s="26">
        <f t="shared" si="10"/>
        <v>15073</v>
      </c>
      <c r="R47" s="26">
        <f t="shared" si="11"/>
        <v>0</v>
      </c>
      <c r="S47" s="26">
        <f t="shared" si="11"/>
        <v>0</v>
      </c>
      <c r="T47" s="26">
        <f t="shared" si="11"/>
        <v>0</v>
      </c>
    </row>
    <row r="48" spans="1:20" s="33" customFormat="1" ht="25.5" x14ac:dyDescent="0.2">
      <c r="A48" s="41" t="s">
        <v>130</v>
      </c>
      <c r="B48" s="45" t="s">
        <v>99</v>
      </c>
      <c r="C48" s="45" t="s">
        <v>17</v>
      </c>
      <c r="D48" s="45" t="s">
        <v>57</v>
      </c>
      <c r="E48" s="45" t="s">
        <v>32</v>
      </c>
      <c r="F48" s="45" t="s">
        <v>201</v>
      </c>
      <c r="G48" s="45" t="s">
        <v>26</v>
      </c>
      <c r="H48" s="45" t="s">
        <v>27</v>
      </c>
      <c r="I48" s="45" t="s">
        <v>199</v>
      </c>
      <c r="J48" s="54" t="s">
        <v>202</v>
      </c>
      <c r="K48" s="26"/>
      <c r="L48" s="26"/>
      <c r="M48" s="26"/>
      <c r="N48" s="34"/>
      <c r="O48" s="34"/>
      <c r="P48" s="26">
        <f t="shared" si="10"/>
        <v>15072.3</v>
      </c>
      <c r="Q48" s="26">
        <f t="shared" si="10"/>
        <v>15073</v>
      </c>
      <c r="R48" s="26">
        <f t="shared" si="11"/>
        <v>0</v>
      </c>
      <c r="S48" s="26">
        <f t="shared" si="11"/>
        <v>0</v>
      </c>
      <c r="T48" s="26">
        <f t="shared" si="11"/>
        <v>0</v>
      </c>
    </row>
    <row r="49" spans="1:20" ht="63.75" x14ac:dyDescent="0.25">
      <c r="A49" s="41" t="s">
        <v>132</v>
      </c>
      <c r="B49" s="42" t="s">
        <v>99</v>
      </c>
      <c r="C49" s="42" t="s">
        <v>17</v>
      </c>
      <c r="D49" s="42" t="s">
        <v>57</v>
      </c>
      <c r="E49" s="42" t="s">
        <v>32</v>
      </c>
      <c r="F49" s="42" t="s">
        <v>203</v>
      </c>
      <c r="G49" s="42" t="s">
        <v>47</v>
      </c>
      <c r="H49" s="42" t="s">
        <v>27</v>
      </c>
      <c r="I49" s="42" t="s">
        <v>199</v>
      </c>
      <c r="J49" s="49" t="s">
        <v>204</v>
      </c>
      <c r="K49" s="52" t="s">
        <v>190</v>
      </c>
      <c r="L49" s="25">
        <v>100</v>
      </c>
      <c r="M49" s="25">
        <v>100</v>
      </c>
      <c r="N49" s="25">
        <v>100</v>
      </c>
      <c r="O49" s="25">
        <v>100</v>
      </c>
      <c r="P49" s="23">
        <v>15072.3</v>
      </c>
      <c r="Q49" s="23">
        <v>15073</v>
      </c>
      <c r="R49" s="23">
        <v>0</v>
      </c>
      <c r="S49" s="23">
        <v>0</v>
      </c>
      <c r="T49" s="23">
        <v>0</v>
      </c>
    </row>
    <row r="50" spans="1:20" x14ac:dyDescent="0.25">
      <c r="A50" s="41" t="s">
        <v>134</v>
      </c>
      <c r="B50" s="42" t="s">
        <v>99</v>
      </c>
      <c r="C50" s="42" t="s">
        <v>17</v>
      </c>
      <c r="D50" s="42" t="s">
        <v>66</v>
      </c>
      <c r="E50" s="42" t="s">
        <v>26</v>
      </c>
      <c r="F50" s="42" t="s">
        <v>25</v>
      </c>
      <c r="G50" s="42" t="s">
        <v>26</v>
      </c>
      <c r="H50" s="42" t="s">
        <v>27</v>
      </c>
      <c r="I50" s="42" t="s">
        <v>25</v>
      </c>
      <c r="J50" s="49" t="s">
        <v>126</v>
      </c>
      <c r="K50" s="49"/>
      <c r="L50" s="10"/>
      <c r="M50" s="10"/>
      <c r="N50" s="10"/>
      <c r="O50" s="10"/>
      <c r="P50" s="23">
        <f>P51</f>
        <v>43510.07</v>
      </c>
      <c r="Q50" s="23">
        <f>Q51</f>
        <v>40000</v>
      </c>
      <c r="R50" s="23">
        <f>R51</f>
        <v>41500</v>
      </c>
      <c r="S50" s="23">
        <f>S51</f>
        <v>43000</v>
      </c>
      <c r="T50" s="23">
        <f>T51</f>
        <v>43500</v>
      </c>
    </row>
    <row r="51" spans="1:20" ht="38.25" x14ac:dyDescent="0.25">
      <c r="A51" s="41" t="s">
        <v>136</v>
      </c>
      <c r="B51" s="42" t="s">
        <v>99</v>
      </c>
      <c r="C51" s="42" t="s">
        <v>17</v>
      </c>
      <c r="D51" s="42" t="s">
        <v>66</v>
      </c>
      <c r="E51" s="42" t="s">
        <v>32</v>
      </c>
      <c r="F51" s="42" t="s">
        <v>25</v>
      </c>
      <c r="G51" s="42" t="s">
        <v>32</v>
      </c>
      <c r="H51" s="42" t="s">
        <v>27</v>
      </c>
      <c r="I51" s="42" t="s">
        <v>128</v>
      </c>
      <c r="J51" s="49" t="s">
        <v>129</v>
      </c>
      <c r="K51" s="52"/>
      <c r="L51" s="25"/>
      <c r="M51" s="25"/>
      <c r="N51" s="25"/>
      <c r="O51" s="25"/>
      <c r="P51" s="23">
        <f>SUM(P52)</f>
        <v>43510.07</v>
      </c>
      <c r="Q51" s="23">
        <f>SUM(Q52)</f>
        <v>40000</v>
      </c>
      <c r="R51" s="23">
        <f>SUM(R52)</f>
        <v>41500</v>
      </c>
      <c r="S51" s="23">
        <f>SUM(S52)</f>
        <v>43000</v>
      </c>
      <c r="T51" s="23">
        <f>SUM(T52)</f>
        <v>43500</v>
      </c>
    </row>
    <row r="52" spans="1:20" ht="63.75" x14ac:dyDescent="0.25">
      <c r="A52" s="41" t="s">
        <v>139</v>
      </c>
      <c r="B52" s="42" t="s">
        <v>99</v>
      </c>
      <c r="C52" s="42" t="s">
        <v>17</v>
      </c>
      <c r="D52" s="42" t="s">
        <v>66</v>
      </c>
      <c r="E52" s="42" t="s">
        <v>32</v>
      </c>
      <c r="F52" s="42" t="s">
        <v>37</v>
      </c>
      <c r="G52" s="42" t="s">
        <v>32</v>
      </c>
      <c r="H52" s="42" t="s">
        <v>27</v>
      </c>
      <c r="I52" s="42" t="s">
        <v>128</v>
      </c>
      <c r="J52" s="49" t="s">
        <v>131</v>
      </c>
      <c r="K52" s="52" t="s">
        <v>190</v>
      </c>
      <c r="L52" s="25">
        <v>100</v>
      </c>
      <c r="M52" s="25">
        <v>100</v>
      </c>
      <c r="N52" s="25">
        <v>100</v>
      </c>
      <c r="O52" s="25">
        <v>100</v>
      </c>
      <c r="P52" s="26">
        <v>43510.07</v>
      </c>
      <c r="Q52" s="26">
        <v>40000</v>
      </c>
      <c r="R52" s="23">
        <v>41500</v>
      </c>
      <c r="S52" s="23">
        <v>43000</v>
      </c>
      <c r="T52" s="23">
        <v>43500</v>
      </c>
    </row>
    <row r="53" spans="1:20" x14ac:dyDescent="0.25">
      <c r="A53" s="41" t="s">
        <v>142</v>
      </c>
      <c r="B53" s="42" t="s">
        <v>99</v>
      </c>
      <c r="C53" s="42" t="s">
        <v>17</v>
      </c>
      <c r="D53" s="42" t="s">
        <v>69</v>
      </c>
      <c r="E53" s="42" t="s">
        <v>26</v>
      </c>
      <c r="F53" s="42" t="s">
        <v>25</v>
      </c>
      <c r="G53" s="42" t="s">
        <v>26</v>
      </c>
      <c r="H53" s="42" t="s">
        <v>27</v>
      </c>
      <c r="I53" s="42" t="s">
        <v>25</v>
      </c>
      <c r="J53" s="49" t="s">
        <v>205</v>
      </c>
      <c r="K53" s="23"/>
      <c r="L53" s="12"/>
      <c r="M53" s="12"/>
      <c r="N53" s="35"/>
      <c r="O53" s="35"/>
      <c r="P53" s="23">
        <f>P54</f>
        <v>183023</v>
      </c>
      <c r="Q53" s="23">
        <f>Q54</f>
        <v>183023</v>
      </c>
      <c r="R53" s="23">
        <f t="shared" ref="R53:T54" si="12">R54</f>
        <v>0</v>
      </c>
      <c r="S53" s="23">
        <f t="shared" si="12"/>
        <v>0</v>
      </c>
      <c r="T53" s="23">
        <f t="shared" si="12"/>
        <v>0</v>
      </c>
    </row>
    <row r="54" spans="1:20" x14ac:dyDescent="0.25">
      <c r="A54" s="41" t="s">
        <v>144</v>
      </c>
      <c r="B54" s="42" t="s">
        <v>99</v>
      </c>
      <c r="C54" s="42" t="s">
        <v>17</v>
      </c>
      <c r="D54" s="42" t="s">
        <v>69</v>
      </c>
      <c r="E54" s="42" t="s">
        <v>63</v>
      </c>
      <c r="F54" s="42" t="s">
        <v>25</v>
      </c>
      <c r="G54" s="42" t="s">
        <v>26</v>
      </c>
      <c r="H54" s="42" t="s">
        <v>27</v>
      </c>
      <c r="I54" s="42" t="s">
        <v>137</v>
      </c>
      <c r="J54" s="49" t="s">
        <v>206</v>
      </c>
      <c r="K54" s="23"/>
      <c r="L54" s="12"/>
      <c r="M54" s="12"/>
      <c r="N54" s="35"/>
      <c r="O54" s="35"/>
      <c r="P54" s="23">
        <f>P55</f>
        <v>183023</v>
      </c>
      <c r="Q54" s="23">
        <f>Q55</f>
        <v>183023</v>
      </c>
      <c r="R54" s="23">
        <f t="shared" si="12"/>
        <v>0</v>
      </c>
      <c r="S54" s="23">
        <f t="shared" si="12"/>
        <v>0</v>
      </c>
      <c r="T54" s="23">
        <f t="shared" si="12"/>
        <v>0</v>
      </c>
    </row>
    <row r="55" spans="1:20" ht="25.5" x14ac:dyDescent="0.25">
      <c r="A55" s="41" t="s">
        <v>147</v>
      </c>
      <c r="B55" s="42" t="s">
        <v>99</v>
      </c>
      <c r="C55" s="42" t="s">
        <v>17</v>
      </c>
      <c r="D55" s="42" t="s">
        <v>69</v>
      </c>
      <c r="E55" s="42" t="s">
        <v>63</v>
      </c>
      <c r="F55" s="42" t="s">
        <v>39</v>
      </c>
      <c r="G55" s="42" t="s">
        <v>47</v>
      </c>
      <c r="H55" s="42" t="s">
        <v>27</v>
      </c>
      <c r="I55" s="42" t="s">
        <v>137</v>
      </c>
      <c r="J55" s="49" t="s">
        <v>207</v>
      </c>
      <c r="K55" s="23"/>
      <c r="L55" s="12"/>
      <c r="M55" s="12"/>
      <c r="N55" s="35"/>
      <c r="O55" s="35"/>
      <c r="P55" s="23">
        <f>SUM(P56:P57)</f>
        <v>183023</v>
      </c>
      <c r="Q55" s="23">
        <f>SUM(Q56:Q57)</f>
        <v>183023</v>
      </c>
      <c r="R55" s="23">
        <f t="shared" ref="R55:T55" si="13">SUM(R56:R57)</f>
        <v>0</v>
      </c>
      <c r="S55" s="23">
        <f t="shared" si="13"/>
        <v>0</v>
      </c>
      <c r="T55" s="23">
        <f t="shared" si="13"/>
        <v>0</v>
      </c>
    </row>
    <row r="56" spans="1:20" ht="63.75" x14ac:dyDescent="0.25">
      <c r="A56" s="41" t="s">
        <v>150</v>
      </c>
      <c r="B56" s="42" t="s">
        <v>99</v>
      </c>
      <c r="C56" s="42" t="s">
        <v>17</v>
      </c>
      <c r="D56" s="42" t="s">
        <v>69</v>
      </c>
      <c r="E56" s="42" t="s">
        <v>63</v>
      </c>
      <c r="F56" s="42" t="s">
        <v>39</v>
      </c>
      <c r="G56" s="42" t="s">
        <v>47</v>
      </c>
      <c r="H56" s="42" t="s">
        <v>208</v>
      </c>
      <c r="I56" s="42" t="s">
        <v>137</v>
      </c>
      <c r="J56" s="49" t="s">
        <v>209</v>
      </c>
      <c r="K56" s="52" t="s">
        <v>190</v>
      </c>
      <c r="L56" s="25">
        <v>100</v>
      </c>
      <c r="M56" s="25">
        <v>100</v>
      </c>
      <c r="N56" s="25">
        <v>100</v>
      </c>
      <c r="O56" s="25">
        <v>100</v>
      </c>
      <c r="P56" s="23">
        <v>112158</v>
      </c>
      <c r="Q56" s="23">
        <v>112158</v>
      </c>
      <c r="R56" s="23">
        <v>0</v>
      </c>
      <c r="S56" s="23">
        <v>0</v>
      </c>
      <c r="T56" s="23">
        <v>0</v>
      </c>
    </row>
    <row r="57" spans="1:20" ht="63.75" x14ac:dyDescent="0.25">
      <c r="A57" s="41" t="s">
        <v>152</v>
      </c>
      <c r="B57" s="42" t="s">
        <v>99</v>
      </c>
      <c r="C57" s="42" t="s">
        <v>17</v>
      </c>
      <c r="D57" s="42" t="s">
        <v>69</v>
      </c>
      <c r="E57" s="42" t="s">
        <v>63</v>
      </c>
      <c r="F57" s="42" t="s">
        <v>39</v>
      </c>
      <c r="G57" s="42" t="s">
        <v>47</v>
      </c>
      <c r="H57" s="42" t="s">
        <v>210</v>
      </c>
      <c r="I57" s="42" t="s">
        <v>137</v>
      </c>
      <c r="J57" s="49" t="s">
        <v>211</v>
      </c>
      <c r="K57" s="52" t="s">
        <v>190</v>
      </c>
      <c r="L57" s="25">
        <v>100</v>
      </c>
      <c r="M57" s="25">
        <v>100</v>
      </c>
      <c r="N57" s="25">
        <v>100</v>
      </c>
      <c r="O57" s="25">
        <v>100</v>
      </c>
      <c r="P57" s="23">
        <v>70865</v>
      </c>
      <c r="Q57" s="23">
        <v>70865</v>
      </c>
      <c r="R57" s="23">
        <v>0</v>
      </c>
      <c r="S57" s="23">
        <v>0</v>
      </c>
      <c r="T57" s="23">
        <v>0</v>
      </c>
    </row>
    <row r="58" spans="1:20" x14ac:dyDescent="0.25">
      <c r="A58" s="41" t="s">
        <v>155</v>
      </c>
      <c r="B58" s="42" t="s">
        <v>99</v>
      </c>
      <c r="C58" s="46" t="s">
        <v>18</v>
      </c>
      <c r="D58" s="46" t="s">
        <v>26</v>
      </c>
      <c r="E58" s="46" t="s">
        <v>26</v>
      </c>
      <c r="F58" s="46" t="s">
        <v>25</v>
      </c>
      <c r="G58" s="46" t="s">
        <v>26</v>
      </c>
      <c r="H58" s="46" t="s">
        <v>27</v>
      </c>
      <c r="I58" s="46" t="s">
        <v>25</v>
      </c>
      <c r="J58" s="51" t="s">
        <v>133</v>
      </c>
      <c r="K58" s="52"/>
      <c r="L58" s="25"/>
      <c r="M58" s="25"/>
      <c r="N58" s="25"/>
      <c r="O58" s="25"/>
      <c r="P58" s="28">
        <f>P59+P87</f>
        <v>11375218</v>
      </c>
      <c r="Q58" s="28">
        <f>Q59+Q87</f>
        <v>12245027</v>
      </c>
      <c r="R58" s="28">
        <f>R59+R87</f>
        <v>58939518</v>
      </c>
      <c r="S58" s="28">
        <f>S59+S87</f>
        <v>5826518</v>
      </c>
      <c r="T58" s="28">
        <f>T59+T87</f>
        <v>5595124.0005263165</v>
      </c>
    </row>
    <row r="59" spans="1:20" ht="38.25" x14ac:dyDescent="0.25">
      <c r="A59" s="41" t="s">
        <v>157</v>
      </c>
      <c r="B59" s="42" t="s">
        <v>99</v>
      </c>
      <c r="C59" s="46" t="s">
        <v>18</v>
      </c>
      <c r="D59" s="46" t="s">
        <v>32</v>
      </c>
      <c r="E59" s="46" t="s">
        <v>26</v>
      </c>
      <c r="F59" s="46" t="s">
        <v>25</v>
      </c>
      <c r="G59" s="46" t="s">
        <v>26</v>
      </c>
      <c r="H59" s="46" t="s">
        <v>27</v>
      </c>
      <c r="I59" s="46" t="s">
        <v>25</v>
      </c>
      <c r="J59" s="55" t="s">
        <v>135</v>
      </c>
      <c r="K59" s="52"/>
      <c r="L59" s="25"/>
      <c r="M59" s="25"/>
      <c r="N59" s="25"/>
      <c r="O59" s="25"/>
      <c r="P59" s="28">
        <f>P60+P69+P75+P65</f>
        <v>11353342</v>
      </c>
      <c r="Q59" s="28">
        <f t="shared" ref="Q59:T59" si="14">Q60+Q69+Q75+Q65</f>
        <v>12223151</v>
      </c>
      <c r="R59" s="28">
        <f t="shared" si="14"/>
        <v>58939518</v>
      </c>
      <c r="S59" s="28">
        <f t="shared" si="14"/>
        <v>5630616</v>
      </c>
      <c r="T59" s="28">
        <f t="shared" si="14"/>
        <v>5187016</v>
      </c>
    </row>
    <row r="60" spans="1:20" ht="25.5" x14ac:dyDescent="0.25">
      <c r="A60" s="41" t="s">
        <v>160</v>
      </c>
      <c r="B60" s="42" t="s">
        <v>99</v>
      </c>
      <c r="C60" s="46" t="s">
        <v>18</v>
      </c>
      <c r="D60" s="46" t="s">
        <v>32</v>
      </c>
      <c r="E60" s="46" t="s">
        <v>47</v>
      </c>
      <c r="F60" s="46" t="s">
        <v>25</v>
      </c>
      <c r="G60" s="46" t="s">
        <v>26</v>
      </c>
      <c r="H60" s="46" t="s">
        <v>27</v>
      </c>
      <c r="I60" s="46" t="s">
        <v>137</v>
      </c>
      <c r="J60" s="55" t="s">
        <v>138</v>
      </c>
      <c r="K60" s="51"/>
      <c r="L60" s="16"/>
      <c r="M60" s="16"/>
      <c r="N60" s="16"/>
      <c r="O60" s="16"/>
      <c r="P60" s="28">
        <f t="shared" ref="P60:T61" si="15">P61</f>
        <v>3985200</v>
      </c>
      <c r="Q60" s="28">
        <f t="shared" si="15"/>
        <v>4270100</v>
      </c>
      <c r="R60" s="28">
        <f t="shared" si="15"/>
        <v>5403800</v>
      </c>
      <c r="S60" s="28">
        <f t="shared" si="15"/>
        <v>4568080</v>
      </c>
      <c r="T60" s="28">
        <f t="shared" si="15"/>
        <v>4568080</v>
      </c>
    </row>
    <row r="61" spans="1:20" ht="25.5" x14ac:dyDescent="0.25">
      <c r="A61" s="41" t="s">
        <v>163</v>
      </c>
      <c r="B61" s="42" t="s">
        <v>99</v>
      </c>
      <c r="C61" s="46" t="s">
        <v>18</v>
      </c>
      <c r="D61" s="46" t="s">
        <v>32</v>
      </c>
      <c r="E61" s="46" t="s">
        <v>63</v>
      </c>
      <c r="F61" s="46" t="s">
        <v>140</v>
      </c>
      <c r="G61" s="46" t="s">
        <v>26</v>
      </c>
      <c r="H61" s="46" t="s">
        <v>27</v>
      </c>
      <c r="I61" s="46" t="s">
        <v>137</v>
      </c>
      <c r="J61" s="51" t="s">
        <v>141</v>
      </c>
      <c r="K61" s="51"/>
      <c r="L61" s="16"/>
      <c r="M61" s="16"/>
      <c r="N61" s="16"/>
      <c r="O61" s="16"/>
      <c r="P61" s="28">
        <f>P62</f>
        <v>3985200</v>
      </c>
      <c r="Q61" s="28">
        <f t="shared" si="15"/>
        <v>4270100</v>
      </c>
      <c r="R61" s="28">
        <f t="shared" si="15"/>
        <v>5403800</v>
      </c>
      <c r="S61" s="28">
        <f t="shared" si="15"/>
        <v>4568080</v>
      </c>
      <c r="T61" s="28">
        <f t="shared" si="15"/>
        <v>4568080</v>
      </c>
    </row>
    <row r="62" spans="1:20" ht="51" x14ac:dyDescent="0.25">
      <c r="A62" s="41" t="s">
        <v>165</v>
      </c>
      <c r="B62" s="42" t="s">
        <v>99</v>
      </c>
      <c r="C62" s="46" t="s">
        <v>18</v>
      </c>
      <c r="D62" s="46" t="s">
        <v>32</v>
      </c>
      <c r="E62" s="46" t="s">
        <v>63</v>
      </c>
      <c r="F62" s="46" t="s">
        <v>140</v>
      </c>
      <c r="G62" s="46" t="s">
        <v>47</v>
      </c>
      <c r="H62" s="46" t="s">
        <v>27</v>
      </c>
      <c r="I62" s="46" t="s">
        <v>137</v>
      </c>
      <c r="J62" s="51" t="s">
        <v>143</v>
      </c>
      <c r="K62" s="51"/>
      <c r="L62" s="16"/>
      <c r="M62" s="16"/>
      <c r="N62" s="16"/>
      <c r="O62" s="16"/>
      <c r="P62" s="28">
        <f>P63+P64</f>
        <v>3985200</v>
      </c>
      <c r="Q62" s="28">
        <f>Q63+Q64</f>
        <v>4270100</v>
      </c>
      <c r="R62" s="28">
        <f>R63+R64</f>
        <v>5403800</v>
      </c>
      <c r="S62" s="28">
        <f>S63+S64</f>
        <v>4568080</v>
      </c>
      <c r="T62" s="28">
        <f>T63+T64</f>
        <v>4568080</v>
      </c>
    </row>
    <row r="63" spans="1:20" ht="63.75" x14ac:dyDescent="0.25">
      <c r="A63" s="41" t="s">
        <v>167</v>
      </c>
      <c r="B63" s="42" t="s">
        <v>99</v>
      </c>
      <c r="C63" s="46" t="s">
        <v>18</v>
      </c>
      <c r="D63" s="46" t="s">
        <v>32</v>
      </c>
      <c r="E63" s="46" t="s">
        <v>63</v>
      </c>
      <c r="F63" s="46" t="s">
        <v>140</v>
      </c>
      <c r="G63" s="46" t="s">
        <v>47</v>
      </c>
      <c r="H63" s="46" t="s">
        <v>145</v>
      </c>
      <c r="I63" s="46" t="s">
        <v>137</v>
      </c>
      <c r="J63" s="51" t="s">
        <v>146</v>
      </c>
      <c r="K63" s="52" t="s">
        <v>190</v>
      </c>
      <c r="L63" s="25">
        <v>100</v>
      </c>
      <c r="M63" s="25">
        <v>100</v>
      </c>
      <c r="N63" s="25">
        <v>100</v>
      </c>
      <c r="O63" s="25">
        <v>100</v>
      </c>
      <c r="P63" s="28">
        <v>1424500</v>
      </c>
      <c r="Q63" s="28">
        <v>1709400</v>
      </c>
      <c r="R63" s="28">
        <v>2080500</v>
      </c>
      <c r="S63" s="23">
        <v>1664380</v>
      </c>
      <c r="T63" s="23">
        <v>1664380</v>
      </c>
    </row>
    <row r="64" spans="1:20" ht="63.75" x14ac:dyDescent="0.25">
      <c r="A64" s="41" t="s">
        <v>170</v>
      </c>
      <c r="B64" s="42" t="s">
        <v>99</v>
      </c>
      <c r="C64" s="46" t="s">
        <v>18</v>
      </c>
      <c r="D64" s="46" t="s">
        <v>32</v>
      </c>
      <c r="E64" s="46" t="s">
        <v>63</v>
      </c>
      <c r="F64" s="46" t="s">
        <v>140</v>
      </c>
      <c r="G64" s="46" t="s">
        <v>47</v>
      </c>
      <c r="H64" s="46" t="s">
        <v>148</v>
      </c>
      <c r="I64" s="46" t="s">
        <v>137</v>
      </c>
      <c r="J64" s="51" t="s">
        <v>149</v>
      </c>
      <c r="K64" s="52" t="s">
        <v>190</v>
      </c>
      <c r="L64" s="25">
        <v>100</v>
      </c>
      <c r="M64" s="25">
        <v>100</v>
      </c>
      <c r="N64" s="25">
        <v>100</v>
      </c>
      <c r="O64" s="25">
        <v>100</v>
      </c>
      <c r="P64" s="28">
        <v>2560700</v>
      </c>
      <c r="Q64" s="28">
        <v>2560700</v>
      </c>
      <c r="R64" s="28">
        <v>3323300</v>
      </c>
      <c r="S64" s="23">
        <v>2903700</v>
      </c>
      <c r="T64" s="23">
        <v>2903700</v>
      </c>
    </row>
    <row r="65" spans="1:20" ht="25.5" x14ac:dyDescent="0.25">
      <c r="A65" s="41" t="s">
        <v>172</v>
      </c>
      <c r="B65" s="42" t="s">
        <v>99</v>
      </c>
      <c r="C65" s="42" t="s">
        <v>18</v>
      </c>
      <c r="D65" s="42" t="s">
        <v>32</v>
      </c>
      <c r="E65" s="42" t="s">
        <v>77</v>
      </c>
      <c r="F65" s="42" t="s">
        <v>25</v>
      </c>
      <c r="G65" s="42" t="s">
        <v>26</v>
      </c>
      <c r="H65" s="42" t="s">
        <v>27</v>
      </c>
      <c r="I65" s="42" t="s">
        <v>137</v>
      </c>
      <c r="J65" s="56" t="s">
        <v>212</v>
      </c>
      <c r="K65" s="28"/>
      <c r="L65" s="17"/>
      <c r="M65" s="17"/>
      <c r="N65" s="35"/>
      <c r="O65" s="35"/>
      <c r="P65" s="28">
        <f t="shared" ref="P65:T66" si="16">P66</f>
        <v>2145000</v>
      </c>
      <c r="Q65" s="28">
        <f t="shared" si="16"/>
        <v>2145000</v>
      </c>
      <c r="R65" s="28">
        <f t="shared" si="16"/>
        <v>0</v>
      </c>
      <c r="S65" s="28">
        <f t="shared" si="16"/>
        <v>0</v>
      </c>
      <c r="T65" s="28">
        <f t="shared" si="16"/>
        <v>0</v>
      </c>
    </row>
    <row r="66" spans="1:20" x14ac:dyDescent="0.25">
      <c r="A66" s="41" t="s">
        <v>175</v>
      </c>
      <c r="B66" s="42" t="s">
        <v>99</v>
      </c>
      <c r="C66" s="42" t="s">
        <v>18</v>
      </c>
      <c r="D66" s="42" t="s">
        <v>32</v>
      </c>
      <c r="E66" s="42" t="s">
        <v>98</v>
      </c>
      <c r="F66" s="42" t="s">
        <v>168</v>
      </c>
      <c r="G66" s="42" t="s">
        <v>26</v>
      </c>
      <c r="H66" s="42" t="s">
        <v>27</v>
      </c>
      <c r="I66" s="42" t="s">
        <v>137</v>
      </c>
      <c r="J66" s="57" t="s">
        <v>213</v>
      </c>
      <c r="K66" s="28"/>
      <c r="L66" s="17"/>
      <c r="M66" s="17"/>
      <c r="N66" s="35"/>
      <c r="O66" s="35"/>
      <c r="P66" s="28">
        <f t="shared" si="16"/>
        <v>2145000</v>
      </c>
      <c r="Q66" s="28">
        <f t="shared" si="16"/>
        <v>2145000</v>
      </c>
      <c r="R66" s="28">
        <f t="shared" si="16"/>
        <v>0</v>
      </c>
      <c r="S66" s="28">
        <f t="shared" si="16"/>
        <v>0</v>
      </c>
      <c r="T66" s="28">
        <f t="shared" si="16"/>
        <v>0</v>
      </c>
    </row>
    <row r="67" spans="1:20" x14ac:dyDescent="0.25">
      <c r="A67" s="41" t="s">
        <v>178</v>
      </c>
      <c r="B67" s="42" t="s">
        <v>99</v>
      </c>
      <c r="C67" s="42" t="s">
        <v>18</v>
      </c>
      <c r="D67" s="42" t="s">
        <v>32</v>
      </c>
      <c r="E67" s="42" t="s">
        <v>98</v>
      </c>
      <c r="F67" s="42" t="s">
        <v>168</v>
      </c>
      <c r="G67" s="42" t="s">
        <v>47</v>
      </c>
      <c r="H67" s="42" t="s">
        <v>27</v>
      </c>
      <c r="I67" s="42" t="s">
        <v>137</v>
      </c>
      <c r="J67" s="58" t="s">
        <v>214</v>
      </c>
      <c r="K67" s="28"/>
      <c r="L67" s="17"/>
      <c r="M67" s="17"/>
      <c r="N67" s="35"/>
      <c r="O67" s="35"/>
      <c r="P67" s="28">
        <f>SUM(P68)</f>
        <v>2145000</v>
      </c>
      <c r="Q67" s="28">
        <f>SUM(Q68)</f>
        <v>2145000</v>
      </c>
      <c r="R67" s="28">
        <f t="shared" ref="R67:T67" si="17">SUM(R68)</f>
        <v>0</v>
      </c>
      <c r="S67" s="28">
        <f t="shared" si="17"/>
        <v>0</v>
      </c>
      <c r="T67" s="28">
        <f t="shared" si="17"/>
        <v>0</v>
      </c>
    </row>
    <row r="68" spans="1:20" ht="63.75" x14ac:dyDescent="0.25">
      <c r="A68" s="41" t="s">
        <v>181</v>
      </c>
      <c r="B68" s="42" t="s">
        <v>99</v>
      </c>
      <c r="C68" s="42" t="s">
        <v>18</v>
      </c>
      <c r="D68" s="42" t="s">
        <v>32</v>
      </c>
      <c r="E68" s="42" t="s">
        <v>98</v>
      </c>
      <c r="F68" s="42" t="s">
        <v>168</v>
      </c>
      <c r="G68" s="42" t="s">
        <v>47</v>
      </c>
      <c r="H68" s="42" t="s">
        <v>215</v>
      </c>
      <c r="I68" s="42" t="s">
        <v>137</v>
      </c>
      <c r="J68" s="59" t="s">
        <v>216</v>
      </c>
      <c r="K68" s="52" t="s">
        <v>190</v>
      </c>
      <c r="L68" s="25">
        <v>100</v>
      </c>
      <c r="M68" s="25">
        <v>100</v>
      </c>
      <c r="N68" s="25">
        <v>100</v>
      </c>
      <c r="O68" s="25">
        <v>100</v>
      </c>
      <c r="P68" s="28">
        <v>2145000</v>
      </c>
      <c r="Q68" s="28">
        <f>1427200+717800</f>
        <v>2145000</v>
      </c>
      <c r="R68" s="28">
        <v>0</v>
      </c>
      <c r="S68" s="28">
        <v>0</v>
      </c>
      <c r="T68" s="28">
        <v>0</v>
      </c>
    </row>
    <row r="69" spans="1:20" ht="38.25" x14ac:dyDescent="0.25">
      <c r="A69" s="41" t="s">
        <v>183</v>
      </c>
      <c r="B69" s="42" t="s">
        <v>99</v>
      </c>
      <c r="C69" s="46" t="s">
        <v>18</v>
      </c>
      <c r="D69" s="46" t="s">
        <v>32</v>
      </c>
      <c r="E69" s="46" t="s">
        <v>102</v>
      </c>
      <c r="F69" s="46" t="s">
        <v>25</v>
      </c>
      <c r="G69" s="46" t="s">
        <v>26</v>
      </c>
      <c r="H69" s="46" t="s">
        <v>27</v>
      </c>
      <c r="I69" s="46" t="s">
        <v>137</v>
      </c>
      <c r="J69" s="51" t="s">
        <v>151</v>
      </c>
      <c r="K69" s="52"/>
      <c r="L69" s="25"/>
      <c r="M69" s="25"/>
      <c r="N69" s="25"/>
      <c r="O69" s="25"/>
      <c r="P69" s="28">
        <f>P73+P70</f>
        <v>377800</v>
      </c>
      <c r="Q69" s="28">
        <f>Q73+Q70</f>
        <v>447576</v>
      </c>
      <c r="R69" s="28">
        <f>R73+R70</f>
        <v>440500</v>
      </c>
      <c r="S69" s="28">
        <f>S73+S70</f>
        <v>457500</v>
      </c>
      <c r="T69" s="28">
        <f>T73+T70</f>
        <v>13900</v>
      </c>
    </row>
    <row r="70" spans="1:20" ht="51" x14ac:dyDescent="0.25">
      <c r="A70" s="41" t="s">
        <v>239</v>
      </c>
      <c r="B70" s="42" t="s">
        <v>99</v>
      </c>
      <c r="C70" s="46" t="s">
        <v>18</v>
      </c>
      <c r="D70" s="46" t="s">
        <v>32</v>
      </c>
      <c r="E70" s="46" t="s">
        <v>102</v>
      </c>
      <c r="F70" s="46" t="s">
        <v>153</v>
      </c>
      <c r="G70" s="46" t="s">
        <v>26</v>
      </c>
      <c r="H70" s="46" t="s">
        <v>27</v>
      </c>
      <c r="I70" s="46" t="s">
        <v>137</v>
      </c>
      <c r="J70" s="51" t="s">
        <v>154</v>
      </c>
      <c r="K70" s="52"/>
      <c r="L70" s="25"/>
      <c r="M70" s="25"/>
      <c r="N70" s="25"/>
      <c r="O70" s="25"/>
      <c r="P70" s="28">
        <f t="shared" ref="P70:T71" si="18">P71</f>
        <v>4800</v>
      </c>
      <c r="Q70" s="28">
        <f t="shared" si="18"/>
        <v>13219</v>
      </c>
      <c r="R70" s="28">
        <f t="shared" si="18"/>
        <v>13900</v>
      </c>
      <c r="S70" s="28">
        <f t="shared" si="18"/>
        <v>13900</v>
      </c>
      <c r="T70" s="28">
        <f t="shared" si="18"/>
        <v>13900</v>
      </c>
    </row>
    <row r="71" spans="1:20" ht="51" x14ac:dyDescent="0.25">
      <c r="A71" s="41" t="s">
        <v>240</v>
      </c>
      <c r="B71" s="42" t="s">
        <v>99</v>
      </c>
      <c r="C71" s="46" t="s">
        <v>18</v>
      </c>
      <c r="D71" s="46" t="s">
        <v>32</v>
      </c>
      <c r="E71" s="46" t="s">
        <v>102</v>
      </c>
      <c r="F71" s="46" t="s">
        <v>153</v>
      </c>
      <c r="G71" s="46" t="s">
        <v>47</v>
      </c>
      <c r="H71" s="46" t="s">
        <v>27</v>
      </c>
      <c r="I71" s="46" t="s">
        <v>137</v>
      </c>
      <c r="J71" s="51" t="s">
        <v>156</v>
      </c>
      <c r="K71" s="49"/>
      <c r="L71" s="10"/>
      <c r="M71" s="10"/>
      <c r="N71" s="10"/>
      <c r="O71" s="10"/>
      <c r="P71" s="28">
        <f t="shared" si="18"/>
        <v>4800</v>
      </c>
      <c r="Q71" s="28">
        <f t="shared" si="18"/>
        <v>13219</v>
      </c>
      <c r="R71" s="28">
        <f t="shared" si="18"/>
        <v>13900</v>
      </c>
      <c r="S71" s="28">
        <f t="shared" si="18"/>
        <v>13900</v>
      </c>
      <c r="T71" s="28">
        <f t="shared" si="18"/>
        <v>13900</v>
      </c>
    </row>
    <row r="72" spans="1:20" ht="76.5" x14ac:dyDescent="0.25">
      <c r="A72" s="41" t="s">
        <v>241</v>
      </c>
      <c r="B72" s="42" t="s">
        <v>99</v>
      </c>
      <c r="C72" s="46" t="s">
        <v>18</v>
      </c>
      <c r="D72" s="46" t="s">
        <v>32</v>
      </c>
      <c r="E72" s="46" t="s">
        <v>102</v>
      </c>
      <c r="F72" s="46" t="s">
        <v>153</v>
      </c>
      <c r="G72" s="46" t="s">
        <v>47</v>
      </c>
      <c r="H72" s="46" t="s">
        <v>158</v>
      </c>
      <c r="I72" s="46" t="s">
        <v>137</v>
      </c>
      <c r="J72" s="60" t="s">
        <v>159</v>
      </c>
      <c r="K72" s="52" t="s">
        <v>190</v>
      </c>
      <c r="L72" s="25">
        <v>100</v>
      </c>
      <c r="M72" s="25">
        <v>100</v>
      </c>
      <c r="N72" s="25">
        <v>100</v>
      </c>
      <c r="O72" s="25">
        <v>100</v>
      </c>
      <c r="P72" s="28">
        <v>4800</v>
      </c>
      <c r="Q72" s="28">
        <v>13219</v>
      </c>
      <c r="R72" s="28">
        <v>13900</v>
      </c>
      <c r="S72" s="28">
        <v>13900</v>
      </c>
      <c r="T72" s="28">
        <v>13900</v>
      </c>
    </row>
    <row r="73" spans="1:20" ht="51" x14ac:dyDescent="0.25">
      <c r="A73" s="41" t="s">
        <v>242</v>
      </c>
      <c r="B73" s="42" t="s">
        <v>99</v>
      </c>
      <c r="C73" s="46" t="s">
        <v>18</v>
      </c>
      <c r="D73" s="46" t="s">
        <v>32</v>
      </c>
      <c r="E73" s="46" t="s">
        <v>115</v>
      </c>
      <c r="F73" s="46" t="s">
        <v>161</v>
      </c>
      <c r="G73" s="46" t="s">
        <v>26</v>
      </c>
      <c r="H73" s="46" t="s">
        <v>27</v>
      </c>
      <c r="I73" s="46" t="s">
        <v>137</v>
      </c>
      <c r="J73" s="51" t="s">
        <v>162</v>
      </c>
      <c r="K73" s="51"/>
      <c r="L73" s="16"/>
      <c r="M73" s="16"/>
      <c r="N73" s="16"/>
      <c r="O73" s="16"/>
      <c r="P73" s="28">
        <f>P74</f>
        <v>373000</v>
      </c>
      <c r="Q73" s="28">
        <f>Q74</f>
        <v>434357</v>
      </c>
      <c r="R73" s="28">
        <f>R74</f>
        <v>426600</v>
      </c>
      <c r="S73" s="28">
        <f>S74</f>
        <v>443600</v>
      </c>
      <c r="T73" s="28">
        <f>T74</f>
        <v>0</v>
      </c>
    </row>
    <row r="74" spans="1:20" ht="76.5" x14ac:dyDescent="0.25">
      <c r="A74" s="41" t="s">
        <v>243</v>
      </c>
      <c r="B74" s="42" t="s">
        <v>99</v>
      </c>
      <c r="C74" s="46" t="s">
        <v>18</v>
      </c>
      <c r="D74" s="46" t="s">
        <v>32</v>
      </c>
      <c r="E74" s="46" t="s">
        <v>115</v>
      </c>
      <c r="F74" s="46" t="s">
        <v>161</v>
      </c>
      <c r="G74" s="46" t="s">
        <v>47</v>
      </c>
      <c r="H74" s="46" t="s">
        <v>27</v>
      </c>
      <c r="I74" s="46" t="s">
        <v>137</v>
      </c>
      <c r="J74" s="51" t="s">
        <v>164</v>
      </c>
      <c r="K74" s="52" t="s">
        <v>190</v>
      </c>
      <c r="L74" s="25">
        <v>100</v>
      </c>
      <c r="M74" s="25">
        <v>100</v>
      </c>
      <c r="N74" s="25">
        <v>100</v>
      </c>
      <c r="O74" s="25">
        <v>100</v>
      </c>
      <c r="P74" s="29">
        <v>373000</v>
      </c>
      <c r="Q74" s="29">
        <v>434357</v>
      </c>
      <c r="R74" s="28">
        <v>426600</v>
      </c>
      <c r="S74" s="23">
        <v>443600</v>
      </c>
      <c r="T74" s="23">
        <v>0</v>
      </c>
    </row>
    <row r="75" spans="1:20" ht="25.5" x14ac:dyDescent="0.25">
      <c r="A75" s="41" t="s">
        <v>244</v>
      </c>
      <c r="B75" s="42" t="s">
        <v>99</v>
      </c>
      <c r="C75" s="46" t="s">
        <v>18</v>
      </c>
      <c r="D75" s="46" t="s">
        <v>32</v>
      </c>
      <c r="E75" s="46" t="s">
        <v>127</v>
      </c>
      <c r="F75" s="46" t="s">
        <v>25</v>
      </c>
      <c r="G75" s="46" t="s">
        <v>26</v>
      </c>
      <c r="H75" s="46" t="s">
        <v>27</v>
      </c>
      <c r="I75" s="46" t="s">
        <v>137</v>
      </c>
      <c r="J75" s="51" t="s">
        <v>166</v>
      </c>
      <c r="K75" s="52"/>
      <c r="L75" s="25"/>
      <c r="M75" s="25"/>
      <c r="N75" s="25"/>
      <c r="O75" s="25"/>
      <c r="P75" s="28">
        <f t="shared" ref="P75:T76" si="19">P76</f>
        <v>4845342</v>
      </c>
      <c r="Q75" s="28">
        <f t="shared" si="19"/>
        <v>5360475</v>
      </c>
      <c r="R75" s="28">
        <f t="shared" si="19"/>
        <v>53095218</v>
      </c>
      <c r="S75" s="28">
        <f t="shared" si="19"/>
        <v>605036</v>
      </c>
      <c r="T75" s="28">
        <f t="shared" si="19"/>
        <v>605036</v>
      </c>
    </row>
    <row r="76" spans="1:20" ht="38.25" x14ac:dyDescent="0.25">
      <c r="A76" s="41" t="s">
        <v>245</v>
      </c>
      <c r="B76" s="42" t="s">
        <v>99</v>
      </c>
      <c r="C76" s="46" t="s">
        <v>18</v>
      </c>
      <c r="D76" s="46" t="s">
        <v>32</v>
      </c>
      <c r="E76" s="46" t="s">
        <v>150</v>
      </c>
      <c r="F76" s="46" t="s">
        <v>168</v>
      </c>
      <c r="G76" s="46" t="s">
        <v>26</v>
      </c>
      <c r="H76" s="46" t="s">
        <v>27</v>
      </c>
      <c r="I76" s="46" t="s">
        <v>137</v>
      </c>
      <c r="J76" s="51" t="s">
        <v>169</v>
      </c>
      <c r="K76" s="52"/>
      <c r="L76" s="25"/>
      <c r="M76" s="25"/>
      <c r="N76" s="25"/>
      <c r="O76" s="25"/>
      <c r="P76" s="28">
        <f t="shared" si="19"/>
        <v>4845342</v>
      </c>
      <c r="Q76" s="28">
        <f t="shared" si="19"/>
        <v>5360475</v>
      </c>
      <c r="R76" s="28">
        <f t="shared" si="19"/>
        <v>53095218</v>
      </c>
      <c r="S76" s="28">
        <f t="shared" si="19"/>
        <v>605036</v>
      </c>
      <c r="T76" s="28">
        <f t="shared" si="19"/>
        <v>605036</v>
      </c>
    </row>
    <row r="77" spans="1:20" ht="38.25" x14ac:dyDescent="0.25">
      <c r="A77" s="41" t="s">
        <v>246</v>
      </c>
      <c r="B77" s="42" t="s">
        <v>99</v>
      </c>
      <c r="C77" s="46" t="s">
        <v>18</v>
      </c>
      <c r="D77" s="46" t="s">
        <v>32</v>
      </c>
      <c r="E77" s="46" t="s">
        <v>150</v>
      </c>
      <c r="F77" s="46" t="s">
        <v>168</v>
      </c>
      <c r="G77" s="46" t="s">
        <v>47</v>
      </c>
      <c r="H77" s="46" t="s">
        <v>27</v>
      </c>
      <c r="I77" s="46" t="s">
        <v>137</v>
      </c>
      <c r="J77" s="51" t="s">
        <v>171</v>
      </c>
      <c r="K77" s="52"/>
      <c r="L77" s="25"/>
      <c r="M77" s="25"/>
      <c r="N77" s="25"/>
      <c r="O77" s="25"/>
      <c r="P77" s="28">
        <f>SUM(P78:P86)</f>
        <v>4845342</v>
      </c>
      <c r="Q77" s="28">
        <f>SUM(Q78:Q86)</f>
        <v>5360475</v>
      </c>
      <c r="R77" s="28">
        <f t="shared" ref="R77:T77" si="20">SUM(R78:R86)</f>
        <v>53095218</v>
      </c>
      <c r="S77" s="28">
        <f t="shared" si="20"/>
        <v>605036</v>
      </c>
      <c r="T77" s="28">
        <f t="shared" si="20"/>
        <v>605036</v>
      </c>
    </row>
    <row r="78" spans="1:20" ht="63.75" x14ac:dyDescent="0.25">
      <c r="A78" s="41" t="s">
        <v>217</v>
      </c>
      <c r="B78" s="42" t="s">
        <v>99</v>
      </c>
      <c r="C78" s="46" t="s">
        <v>18</v>
      </c>
      <c r="D78" s="46" t="s">
        <v>32</v>
      </c>
      <c r="E78" s="46" t="s">
        <v>150</v>
      </c>
      <c r="F78" s="46" t="s">
        <v>168</v>
      </c>
      <c r="G78" s="46" t="s">
        <v>47</v>
      </c>
      <c r="H78" s="46" t="s">
        <v>218</v>
      </c>
      <c r="I78" s="46" t="s">
        <v>137</v>
      </c>
      <c r="J78" s="51" t="s">
        <v>219</v>
      </c>
      <c r="K78" s="52" t="s">
        <v>190</v>
      </c>
      <c r="L78" s="25">
        <v>100</v>
      </c>
      <c r="M78" s="25">
        <v>100</v>
      </c>
      <c r="N78" s="25">
        <v>100</v>
      </c>
      <c r="O78" s="25">
        <v>100</v>
      </c>
      <c r="P78" s="28">
        <v>242113</v>
      </c>
      <c r="Q78" s="28">
        <f>169873+144482</f>
        <v>314355</v>
      </c>
      <c r="R78" s="23">
        <v>0</v>
      </c>
      <c r="S78" s="23">
        <v>0</v>
      </c>
      <c r="T78" s="23">
        <v>0</v>
      </c>
    </row>
    <row r="79" spans="1:20" ht="63.75" x14ac:dyDescent="0.25">
      <c r="A79" s="41" t="s">
        <v>220</v>
      </c>
      <c r="B79" s="42" t="s">
        <v>99</v>
      </c>
      <c r="C79" s="46" t="s">
        <v>18</v>
      </c>
      <c r="D79" s="46" t="s">
        <v>32</v>
      </c>
      <c r="E79" s="46" t="s">
        <v>150</v>
      </c>
      <c r="F79" s="46" t="s">
        <v>168</v>
      </c>
      <c r="G79" s="46" t="s">
        <v>47</v>
      </c>
      <c r="H79" s="46" t="s">
        <v>221</v>
      </c>
      <c r="I79" s="46" t="s">
        <v>137</v>
      </c>
      <c r="J79" s="51" t="s">
        <v>222</v>
      </c>
      <c r="K79" s="52" t="s">
        <v>190</v>
      </c>
      <c r="L79" s="25">
        <v>100</v>
      </c>
      <c r="M79" s="25">
        <v>100</v>
      </c>
      <c r="N79" s="25">
        <v>100</v>
      </c>
      <c r="O79" s="25">
        <v>100</v>
      </c>
      <c r="P79" s="28">
        <v>198800</v>
      </c>
      <c r="Q79" s="28">
        <v>198800</v>
      </c>
      <c r="R79" s="23">
        <v>0</v>
      </c>
      <c r="S79" s="23">
        <v>0</v>
      </c>
      <c r="T79" s="23">
        <v>0</v>
      </c>
    </row>
    <row r="80" spans="1:20" ht="63.75" x14ac:dyDescent="0.25">
      <c r="A80" s="41" t="s">
        <v>223</v>
      </c>
      <c r="B80" s="42" t="s">
        <v>99</v>
      </c>
      <c r="C80" s="46" t="s">
        <v>18</v>
      </c>
      <c r="D80" s="46" t="s">
        <v>32</v>
      </c>
      <c r="E80" s="46" t="s">
        <v>150</v>
      </c>
      <c r="F80" s="46" t="s">
        <v>168</v>
      </c>
      <c r="G80" s="46" t="s">
        <v>47</v>
      </c>
      <c r="H80" s="46" t="s">
        <v>224</v>
      </c>
      <c r="I80" s="46" t="s">
        <v>137</v>
      </c>
      <c r="J80" s="51" t="s">
        <v>225</v>
      </c>
      <c r="K80" s="52" t="s">
        <v>190</v>
      </c>
      <c r="L80" s="25">
        <v>100</v>
      </c>
      <c r="M80" s="25">
        <v>100</v>
      </c>
      <c r="N80" s="25">
        <v>100</v>
      </c>
      <c r="O80" s="25">
        <v>100</v>
      </c>
      <c r="P80" s="28">
        <v>1000000</v>
      </c>
      <c r="Q80" s="28">
        <v>1000000</v>
      </c>
      <c r="R80" s="23">
        <v>0</v>
      </c>
      <c r="S80" s="23">
        <v>0</v>
      </c>
      <c r="T80" s="23">
        <v>0</v>
      </c>
    </row>
    <row r="81" spans="1:20" ht="89.25" x14ac:dyDescent="0.25">
      <c r="A81" s="41" t="s">
        <v>226</v>
      </c>
      <c r="B81" s="42" t="s">
        <v>99</v>
      </c>
      <c r="C81" s="46" t="s">
        <v>18</v>
      </c>
      <c r="D81" s="46" t="s">
        <v>32</v>
      </c>
      <c r="E81" s="46" t="s">
        <v>150</v>
      </c>
      <c r="F81" s="46" t="s">
        <v>168</v>
      </c>
      <c r="G81" s="46" t="s">
        <v>47</v>
      </c>
      <c r="H81" s="46" t="s">
        <v>227</v>
      </c>
      <c r="I81" s="46" t="s">
        <v>137</v>
      </c>
      <c r="J81" s="51" t="s">
        <v>228</v>
      </c>
      <c r="K81" s="52" t="s">
        <v>190</v>
      </c>
      <c r="L81" s="25">
        <v>100</v>
      </c>
      <c r="M81" s="25">
        <v>100</v>
      </c>
      <c r="N81" s="25">
        <v>100</v>
      </c>
      <c r="O81" s="25">
        <v>100</v>
      </c>
      <c r="P81" s="28">
        <v>421400</v>
      </c>
      <c r="Q81" s="28">
        <v>421400</v>
      </c>
      <c r="R81" s="23">
        <v>0</v>
      </c>
      <c r="S81" s="23">
        <v>0</v>
      </c>
      <c r="T81" s="23">
        <v>0</v>
      </c>
    </row>
    <row r="82" spans="1:20" ht="63.75" x14ac:dyDescent="0.25">
      <c r="A82" s="41" t="s">
        <v>229</v>
      </c>
      <c r="B82" s="42" t="s">
        <v>99</v>
      </c>
      <c r="C82" s="46" t="s">
        <v>18</v>
      </c>
      <c r="D82" s="46" t="s">
        <v>32</v>
      </c>
      <c r="E82" s="46" t="s">
        <v>150</v>
      </c>
      <c r="F82" s="46" t="s">
        <v>168</v>
      </c>
      <c r="G82" s="46" t="s">
        <v>47</v>
      </c>
      <c r="H82" s="46" t="s">
        <v>230</v>
      </c>
      <c r="I82" s="46" t="s">
        <v>137</v>
      </c>
      <c r="J82" s="51" t="s">
        <v>231</v>
      </c>
      <c r="K82" s="52" t="s">
        <v>190</v>
      </c>
      <c r="L82" s="25">
        <v>100</v>
      </c>
      <c r="M82" s="25">
        <v>100</v>
      </c>
      <c r="N82" s="25">
        <v>100</v>
      </c>
      <c r="O82" s="25">
        <v>100</v>
      </c>
      <c r="P82" s="28">
        <v>1500000</v>
      </c>
      <c r="Q82" s="28">
        <v>1500000</v>
      </c>
      <c r="R82" s="23">
        <v>0</v>
      </c>
      <c r="S82" s="23">
        <v>0</v>
      </c>
      <c r="T82" s="23">
        <v>0</v>
      </c>
    </row>
    <row r="83" spans="1:20" ht="63.75" x14ac:dyDescent="0.25">
      <c r="A83" s="41" t="s">
        <v>247</v>
      </c>
      <c r="B83" s="42" t="s">
        <v>99</v>
      </c>
      <c r="C83" s="46" t="s">
        <v>18</v>
      </c>
      <c r="D83" s="46" t="s">
        <v>32</v>
      </c>
      <c r="E83" s="46" t="s">
        <v>150</v>
      </c>
      <c r="F83" s="46" t="s">
        <v>168</v>
      </c>
      <c r="G83" s="46" t="s">
        <v>47</v>
      </c>
      <c r="H83" s="46" t="s">
        <v>173</v>
      </c>
      <c r="I83" s="46" t="s">
        <v>137</v>
      </c>
      <c r="J83" s="51" t="s">
        <v>174</v>
      </c>
      <c r="K83" s="52" t="s">
        <v>190</v>
      </c>
      <c r="L83" s="25">
        <v>100</v>
      </c>
      <c r="M83" s="25">
        <v>100</v>
      </c>
      <c r="N83" s="25">
        <v>100</v>
      </c>
      <c r="O83" s="25">
        <v>100</v>
      </c>
      <c r="P83" s="29">
        <v>0</v>
      </c>
      <c r="Q83" s="29">
        <v>0</v>
      </c>
      <c r="R83" s="28">
        <f>51770700+260200</f>
        <v>52030900</v>
      </c>
      <c r="S83" s="28">
        <v>0</v>
      </c>
      <c r="T83" s="28">
        <v>0</v>
      </c>
    </row>
    <row r="84" spans="1:20" ht="63.75" x14ac:dyDescent="0.25">
      <c r="A84" s="41" t="s">
        <v>232</v>
      </c>
      <c r="B84" s="42" t="s">
        <v>99</v>
      </c>
      <c r="C84" s="46" t="s">
        <v>18</v>
      </c>
      <c r="D84" s="46" t="s">
        <v>32</v>
      </c>
      <c r="E84" s="46" t="s">
        <v>150</v>
      </c>
      <c r="F84" s="46" t="s">
        <v>168</v>
      </c>
      <c r="G84" s="46" t="s">
        <v>47</v>
      </c>
      <c r="H84" s="46" t="s">
        <v>233</v>
      </c>
      <c r="I84" s="46" t="s">
        <v>137</v>
      </c>
      <c r="J84" s="51" t="s">
        <v>234</v>
      </c>
      <c r="K84" s="52" t="s">
        <v>190</v>
      </c>
      <c r="L84" s="25">
        <v>100</v>
      </c>
      <c r="M84" s="25">
        <v>100</v>
      </c>
      <c r="N84" s="25">
        <v>100</v>
      </c>
      <c r="O84" s="25">
        <v>100</v>
      </c>
      <c r="P84" s="28">
        <v>185300</v>
      </c>
      <c r="Q84" s="28">
        <v>185300</v>
      </c>
      <c r="R84" s="23">
        <v>0</v>
      </c>
      <c r="S84" s="23">
        <v>0</v>
      </c>
      <c r="T84" s="23">
        <v>0</v>
      </c>
    </row>
    <row r="85" spans="1:20" ht="63.75" x14ac:dyDescent="0.25">
      <c r="A85" s="41" t="s">
        <v>235</v>
      </c>
      <c r="B85" s="42" t="s">
        <v>99</v>
      </c>
      <c r="C85" s="46" t="s">
        <v>18</v>
      </c>
      <c r="D85" s="46" t="s">
        <v>32</v>
      </c>
      <c r="E85" s="46" t="s">
        <v>150</v>
      </c>
      <c r="F85" s="46" t="s">
        <v>168</v>
      </c>
      <c r="G85" s="46" t="s">
        <v>47</v>
      </c>
      <c r="H85" s="46" t="s">
        <v>236</v>
      </c>
      <c r="I85" s="46" t="s">
        <v>137</v>
      </c>
      <c r="J85" s="51" t="s">
        <v>237</v>
      </c>
      <c r="K85" s="52" t="s">
        <v>190</v>
      </c>
      <c r="L85" s="25">
        <v>100</v>
      </c>
      <c r="M85" s="25">
        <v>100</v>
      </c>
      <c r="N85" s="25">
        <v>100</v>
      </c>
      <c r="O85" s="25">
        <v>100</v>
      </c>
      <c r="P85" s="28">
        <v>250000</v>
      </c>
      <c r="Q85" s="28">
        <v>250000</v>
      </c>
      <c r="R85" s="23">
        <v>0</v>
      </c>
      <c r="S85" s="23">
        <v>0</v>
      </c>
      <c r="T85" s="23">
        <v>0</v>
      </c>
    </row>
    <row r="86" spans="1:20" ht="63.75" x14ac:dyDescent="0.25">
      <c r="A86" s="41" t="s">
        <v>248</v>
      </c>
      <c r="B86" s="42" t="s">
        <v>99</v>
      </c>
      <c r="C86" s="46" t="s">
        <v>18</v>
      </c>
      <c r="D86" s="46" t="s">
        <v>32</v>
      </c>
      <c r="E86" s="46" t="s">
        <v>150</v>
      </c>
      <c r="F86" s="46" t="s">
        <v>168</v>
      </c>
      <c r="G86" s="46" t="s">
        <v>47</v>
      </c>
      <c r="H86" s="46" t="s">
        <v>176</v>
      </c>
      <c r="I86" s="46" t="s">
        <v>137</v>
      </c>
      <c r="J86" s="60" t="s">
        <v>177</v>
      </c>
      <c r="K86" s="52" t="s">
        <v>190</v>
      </c>
      <c r="L86" s="25">
        <v>100</v>
      </c>
      <c r="M86" s="25">
        <v>100</v>
      </c>
      <c r="N86" s="25">
        <v>100</v>
      </c>
      <c r="O86" s="25">
        <v>100</v>
      </c>
      <c r="P86" s="29">
        <v>1047729</v>
      </c>
      <c r="Q86" s="29">
        <v>1490620</v>
      </c>
      <c r="R86" s="28">
        <v>1064318</v>
      </c>
      <c r="S86" s="28">
        <v>605036</v>
      </c>
      <c r="T86" s="28">
        <v>605036</v>
      </c>
    </row>
    <row r="87" spans="1:20" s="39" customFormat="1" ht="25.5" x14ac:dyDescent="0.25">
      <c r="A87" s="41" t="s">
        <v>249</v>
      </c>
      <c r="B87" s="47" t="s">
        <v>99</v>
      </c>
      <c r="C87" s="48" t="s">
        <v>18</v>
      </c>
      <c r="D87" s="48" t="s">
        <v>179</v>
      </c>
      <c r="E87" s="48" t="s">
        <v>26</v>
      </c>
      <c r="F87" s="48" t="s">
        <v>25</v>
      </c>
      <c r="G87" s="48" t="s">
        <v>26</v>
      </c>
      <c r="H87" s="48" t="s">
        <v>27</v>
      </c>
      <c r="I87" s="48" t="s">
        <v>25</v>
      </c>
      <c r="J87" s="61" t="s">
        <v>180</v>
      </c>
      <c r="K87" s="62"/>
      <c r="L87" s="36"/>
      <c r="M87" s="36"/>
      <c r="N87" s="36"/>
      <c r="O87" s="36"/>
      <c r="P87" s="37">
        <f>P88</f>
        <v>21876</v>
      </c>
      <c r="Q87" s="37">
        <f t="shared" ref="Q87:T87" si="21">Q88</f>
        <v>21876</v>
      </c>
      <c r="R87" s="37">
        <f t="shared" si="21"/>
        <v>0</v>
      </c>
      <c r="S87" s="37">
        <f t="shared" si="21"/>
        <v>195902</v>
      </c>
      <c r="T87" s="37">
        <f t="shared" si="21"/>
        <v>408108.00052631641</v>
      </c>
    </row>
    <row r="88" spans="1:20" ht="38.25" x14ac:dyDescent="0.25">
      <c r="A88" s="41" t="s">
        <v>250</v>
      </c>
      <c r="B88" s="42" t="s">
        <v>99</v>
      </c>
      <c r="C88" s="46" t="s">
        <v>18</v>
      </c>
      <c r="D88" s="46" t="s">
        <v>179</v>
      </c>
      <c r="E88" s="46" t="s">
        <v>73</v>
      </c>
      <c r="F88" s="46" t="s">
        <v>25</v>
      </c>
      <c r="G88" s="46" t="s">
        <v>47</v>
      </c>
      <c r="H88" s="46" t="s">
        <v>27</v>
      </c>
      <c r="I88" s="46" t="s">
        <v>137</v>
      </c>
      <c r="J88" s="51" t="s">
        <v>182</v>
      </c>
      <c r="K88" s="51"/>
      <c r="L88" s="16"/>
      <c r="M88" s="16"/>
      <c r="N88" s="16"/>
      <c r="O88" s="16"/>
      <c r="P88" s="28">
        <f>P89+P90</f>
        <v>21876</v>
      </c>
      <c r="Q88" s="28">
        <f t="shared" ref="Q88:T88" si="22">Q89+Q90</f>
        <v>21876</v>
      </c>
      <c r="R88" s="28">
        <f t="shared" si="22"/>
        <v>0</v>
      </c>
      <c r="S88" s="28">
        <f t="shared" si="22"/>
        <v>195902</v>
      </c>
      <c r="T88" s="28">
        <f t="shared" si="22"/>
        <v>408108.00052631641</v>
      </c>
    </row>
    <row r="89" spans="1:20" ht="63.75" x14ac:dyDescent="0.25">
      <c r="A89" s="41" t="s">
        <v>251</v>
      </c>
      <c r="B89" s="42" t="s">
        <v>99</v>
      </c>
      <c r="C89" s="46" t="s">
        <v>18</v>
      </c>
      <c r="D89" s="46" t="s">
        <v>179</v>
      </c>
      <c r="E89" s="46" t="s">
        <v>73</v>
      </c>
      <c r="F89" s="46" t="s">
        <v>39</v>
      </c>
      <c r="G89" s="46" t="s">
        <v>47</v>
      </c>
      <c r="H89" s="46" t="s">
        <v>27</v>
      </c>
      <c r="I89" s="46" t="s">
        <v>137</v>
      </c>
      <c r="J89" s="51" t="s">
        <v>182</v>
      </c>
      <c r="K89" s="52" t="s">
        <v>190</v>
      </c>
      <c r="L89" s="25">
        <v>100</v>
      </c>
      <c r="M89" s="25">
        <v>100</v>
      </c>
      <c r="N89" s="25">
        <v>100</v>
      </c>
      <c r="O89" s="25">
        <v>100</v>
      </c>
      <c r="P89" s="28">
        <v>0</v>
      </c>
      <c r="Q89" s="28">
        <v>0</v>
      </c>
      <c r="R89" s="28">
        <v>0</v>
      </c>
      <c r="S89" s="23">
        <f>(S8+S60)/97.5*100-(S8+S60)</f>
        <v>195902</v>
      </c>
      <c r="T89" s="23">
        <f>(T8+T60)/95*100-(T8+T60)-0.21</f>
        <v>408108.00052631641</v>
      </c>
    </row>
    <row r="90" spans="1:20" ht="63.75" x14ac:dyDescent="0.25">
      <c r="A90" s="41" t="s">
        <v>252</v>
      </c>
      <c r="B90" s="42" t="s">
        <v>99</v>
      </c>
      <c r="C90" s="46" t="s">
        <v>18</v>
      </c>
      <c r="D90" s="46" t="s">
        <v>179</v>
      </c>
      <c r="E90" s="46" t="s">
        <v>73</v>
      </c>
      <c r="F90" s="46" t="s">
        <v>39</v>
      </c>
      <c r="G90" s="46" t="s">
        <v>47</v>
      </c>
      <c r="H90" s="46" t="s">
        <v>224</v>
      </c>
      <c r="I90" s="46" t="s">
        <v>137</v>
      </c>
      <c r="J90" s="51" t="s">
        <v>238</v>
      </c>
      <c r="K90" s="52" t="s">
        <v>190</v>
      </c>
      <c r="L90" s="25">
        <v>100</v>
      </c>
      <c r="M90" s="25">
        <v>100</v>
      </c>
      <c r="N90" s="25">
        <v>100</v>
      </c>
      <c r="O90" s="25">
        <v>100</v>
      </c>
      <c r="P90" s="28">
        <v>21876</v>
      </c>
      <c r="Q90" s="28">
        <v>21876</v>
      </c>
      <c r="R90" s="40">
        <v>0</v>
      </c>
      <c r="S90" s="40">
        <v>0</v>
      </c>
      <c r="T90" s="40">
        <v>0</v>
      </c>
    </row>
    <row r="91" spans="1:20" x14ac:dyDescent="0.25">
      <c r="A91" s="7"/>
      <c r="B91" s="15"/>
      <c r="C91" s="15"/>
      <c r="D91" s="15"/>
      <c r="E91" s="15"/>
      <c r="F91" s="15"/>
      <c r="G91" s="15"/>
      <c r="H91" s="15"/>
      <c r="I91" s="15"/>
      <c r="J91" s="16" t="s">
        <v>184</v>
      </c>
      <c r="K91" s="27"/>
      <c r="L91" s="25"/>
      <c r="M91" s="25"/>
      <c r="N91" s="25"/>
      <c r="O91" s="25"/>
      <c r="P91" s="28">
        <f>P58+P8</f>
        <v>14475574.049999999</v>
      </c>
      <c r="Q91" s="28">
        <f>Q58+Q8</f>
        <v>16044731</v>
      </c>
      <c r="R91" s="28">
        <f>R58+R8</f>
        <v>62171652</v>
      </c>
      <c r="S91" s="28">
        <f>S58+S8</f>
        <v>8898616</v>
      </c>
      <c r="T91" s="28">
        <f>T58+T8</f>
        <v>8781100.0005263165</v>
      </c>
    </row>
    <row r="92" spans="1:20" x14ac:dyDescent="0.25">
      <c r="Q92" s="38"/>
    </row>
    <row r="93" spans="1:20" x14ac:dyDescent="0.25">
      <c r="Q93" s="38"/>
    </row>
  </sheetData>
  <mergeCells count="18">
    <mergeCell ref="M5:M6"/>
    <mergeCell ref="N5:N6"/>
    <mergeCell ref="B5:B6"/>
    <mergeCell ref="C5:G5"/>
    <mergeCell ref="H5:I5"/>
    <mergeCell ref="A1:T1"/>
    <mergeCell ref="A4:A6"/>
    <mergeCell ref="B4:I4"/>
    <mergeCell ref="J4:J6"/>
    <mergeCell ref="R4:R6"/>
    <mergeCell ref="S4:S6"/>
    <mergeCell ref="T4:T6"/>
    <mergeCell ref="P4:P6"/>
    <mergeCell ref="Q4:Q6"/>
    <mergeCell ref="O5:O6"/>
    <mergeCell ref="K4:K6"/>
    <mergeCell ref="L4:O4"/>
    <mergeCell ref="L5:L6"/>
  </mergeCells>
  <pageMargins left="0.25" right="0.25" top="0.75" bottom="0.75" header="0.3" footer="0.3"/>
  <pageSetup paperSize="9" scale="6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приложение 2</vt:lpstr>
      <vt:lpstr>'приложение 2'!Область_печати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NT</cp:lastModifiedBy>
  <cp:lastPrinted>2022-11-14T02:16:58Z</cp:lastPrinted>
  <dcterms:created xsi:type="dcterms:W3CDTF">2022-11-13T15:55:20Z</dcterms:created>
  <dcterms:modified xsi:type="dcterms:W3CDTF">2022-11-14T02:16:59Z</dcterms:modified>
</cp:coreProperties>
</file>